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735"/>
  </bookViews>
  <sheets>
    <sheet name="Примерные оздоровительные" sheetId="10" r:id="rId1"/>
    <sheet name="Примерное трудовые" sheetId="3" r:id="rId2"/>
  </sheets>
  <calcPr calcId="152511"/>
</workbook>
</file>

<file path=xl/calcChain.xml><?xml version="1.0" encoding="utf-8"?>
<calcChain xmlns="http://schemas.openxmlformats.org/spreadsheetml/2006/main">
  <c r="G294" i="10" l="1"/>
  <c r="F294" i="10"/>
  <c r="E294" i="10"/>
  <c r="D294" i="10"/>
  <c r="G286" i="10"/>
  <c r="F286" i="10"/>
  <c r="E286" i="10"/>
  <c r="D286" i="10"/>
  <c r="G282" i="10"/>
  <c r="F282" i="10"/>
  <c r="E282" i="10"/>
  <c r="D282" i="10"/>
  <c r="G273" i="10"/>
  <c r="F273" i="10"/>
  <c r="E273" i="10"/>
  <c r="D273" i="10"/>
  <c r="G265" i="10"/>
  <c r="F265" i="10"/>
  <c r="E265" i="10"/>
  <c r="D265" i="10"/>
  <c r="G261" i="10"/>
  <c r="F261" i="10"/>
  <c r="E261" i="10"/>
  <c r="D261" i="10"/>
  <c r="G253" i="10"/>
  <c r="F253" i="10"/>
  <c r="E253" i="10"/>
  <c r="D253" i="10"/>
  <c r="G246" i="10"/>
  <c r="F246" i="10"/>
  <c r="E246" i="10"/>
  <c r="D246" i="10"/>
  <c r="G242" i="10"/>
  <c r="F242" i="10"/>
  <c r="E242" i="10"/>
  <c r="D242" i="10"/>
  <c r="G233" i="10"/>
  <c r="F233" i="10"/>
  <c r="E233" i="10"/>
  <c r="D233" i="10"/>
  <c r="G225" i="10"/>
  <c r="F225" i="10"/>
  <c r="E225" i="10"/>
  <c r="D225" i="10"/>
  <c r="G221" i="10"/>
  <c r="F221" i="10"/>
  <c r="E221" i="10"/>
  <c r="D221" i="10"/>
  <c r="G213" i="10"/>
  <c r="F213" i="10"/>
  <c r="E213" i="10"/>
  <c r="D213" i="10"/>
  <c r="G205" i="10"/>
  <c r="F205" i="10"/>
  <c r="E205" i="10"/>
  <c r="D205" i="10"/>
  <c r="G201" i="10"/>
  <c r="F201" i="10"/>
  <c r="E201" i="10"/>
  <c r="D201" i="10"/>
  <c r="G192" i="10"/>
  <c r="E192" i="10"/>
  <c r="D192" i="10"/>
  <c r="G185" i="10"/>
  <c r="F185" i="10"/>
  <c r="E185" i="10"/>
  <c r="D185" i="10"/>
  <c r="G181" i="10"/>
  <c r="F181" i="10"/>
  <c r="E181" i="10"/>
  <c r="D181" i="10"/>
  <c r="G173" i="10"/>
  <c r="F173" i="10"/>
  <c r="E173" i="10"/>
  <c r="D173" i="10"/>
  <c r="G165" i="10"/>
  <c r="F165" i="10"/>
  <c r="E165" i="10"/>
  <c r="D165" i="10"/>
  <c r="G161" i="10"/>
  <c r="F161" i="10"/>
  <c r="E161" i="10"/>
  <c r="D161" i="10"/>
  <c r="G152" i="10"/>
  <c r="F152" i="10"/>
  <c r="E152" i="10"/>
  <c r="D152" i="10"/>
  <c r="G145" i="10"/>
  <c r="F145" i="10"/>
  <c r="E145" i="10"/>
  <c r="D145" i="10"/>
  <c r="G141" i="10"/>
  <c r="F141" i="10"/>
  <c r="E141" i="10"/>
  <c r="D141" i="10"/>
  <c r="G132" i="10"/>
  <c r="F132" i="10"/>
  <c r="E132" i="10"/>
  <c r="D132" i="10"/>
  <c r="G124" i="10"/>
  <c r="F124" i="10"/>
  <c r="E124" i="10"/>
  <c r="D124" i="10"/>
  <c r="G120" i="10"/>
  <c r="F120" i="10"/>
  <c r="E120" i="10"/>
  <c r="D120" i="10"/>
  <c r="G111" i="10"/>
  <c r="F111" i="10"/>
  <c r="E111" i="10"/>
  <c r="D111" i="10"/>
  <c r="G103" i="10"/>
  <c r="F103" i="10"/>
  <c r="E103" i="10"/>
  <c r="D103" i="10"/>
  <c r="G99" i="10"/>
  <c r="F99" i="10"/>
  <c r="E99" i="10"/>
  <c r="D99" i="10"/>
  <c r="G90" i="10"/>
  <c r="F90" i="10"/>
  <c r="E90" i="10"/>
  <c r="D90" i="10"/>
  <c r="G83" i="10"/>
  <c r="F83" i="10"/>
  <c r="E83" i="10"/>
  <c r="D83" i="10"/>
  <c r="G79" i="10"/>
  <c r="F79" i="10"/>
  <c r="E79" i="10"/>
  <c r="D79" i="10"/>
  <c r="G70" i="10"/>
  <c r="F70" i="10"/>
  <c r="E70" i="10"/>
  <c r="D70" i="10"/>
  <c r="G62" i="10"/>
  <c r="F62" i="10"/>
  <c r="E62" i="10"/>
  <c r="D62" i="10"/>
  <c r="G58" i="10"/>
  <c r="F58" i="10"/>
  <c r="E58" i="10"/>
  <c r="D58" i="10"/>
  <c r="G50" i="10"/>
  <c r="F50" i="10"/>
  <c r="E50" i="10"/>
  <c r="D50" i="10"/>
  <c r="G42" i="10"/>
  <c r="F42" i="10"/>
  <c r="E42" i="10"/>
  <c r="D42" i="10"/>
  <c r="G38" i="10"/>
  <c r="F38" i="10"/>
  <c r="E38" i="10"/>
  <c r="D38" i="10"/>
  <c r="G29" i="10"/>
  <c r="F29" i="10"/>
  <c r="F30" i="10" s="1"/>
  <c r="E29" i="10"/>
  <c r="D29" i="10"/>
  <c r="G22" i="10"/>
  <c r="F22" i="10"/>
  <c r="E22" i="10"/>
  <c r="D22" i="10"/>
  <c r="G18" i="10"/>
  <c r="F18" i="10"/>
  <c r="E18" i="10"/>
  <c r="D18" i="10"/>
  <c r="G51" i="10" l="1"/>
  <c r="G71" i="10"/>
  <c r="G91" i="10"/>
  <c r="G112" i="10"/>
  <c r="G133" i="10"/>
  <c r="G153" i="10"/>
  <c r="G174" i="10"/>
  <c r="D214" i="10"/>
  <c r="D234" i="10"/>
  <c r="D254" i="10"/>
  <c r="D274" i="10"/>
  <c r="D295" i="10"/>
  <c r="D297" i="10" s="1"/>
  <c r="D298" i="10" s="1"/>
  <c r="G30" i="10"/>
  <c r="D30" i="10"/>
  <c r="D51" i="10"/>
  <c r="D71" i="10"/>
  <c r="D91" i="10"/>
  <c r="D112" i="10"/>
  <c r="D133" i="10"/>
  <c r="D153" i="10"/>
  <c r="D174" i="10"/>
  <c r="D193" i="10"/>
  <c r="E214" i="10"/>
  <c r="E234" i="10"/>
  <c r="E254" i="10"/>
  <c r="E274" i="10"/>
  <c r="E295" i="10"/>
  <c r="E30" i="10"/>
  <c r="E51" i="10"/>
  <c r="E71" i="10"/>
  <c r="E91" i="10"/>
  <c r="E112" i="10"/>
  <c r="E133" i="10"/>
  <c r="E153" i="10"/>
  <c r="E174" i="10"/>
  <c r="E193" i="10"/>
  <c r="F214" i="10"/>
  <c r="F234" i="10"/>
  <c r="F254" i="10"/>
  <c r="F274" i="10"/>
  <c r="F297" i="10" s="1"/>
  <c r="F298" i="10" s="1"/>
  <c r="F295" i="10"/>
  <c r="F51" i="10"/>
  <c r="F71" i="10"/>
  <c r="F91" i="10"/>
  <c r="F112" i="10"/>
  <c r="F133" i="10"/>
  <c r="F153" i="10"/>
  <c r="F174" i="10"/>
  <c r="F193" i="10"/>
  <c r="G193" i="10"/>
  <c r="G214" i="10"/>
  <c r="G234" i="10"/>
  <c r="G297" i="10" s="1"/>
  <c r="G298" i="10" s="1"/>
  <c r="G254" i="10"/>
  <c r="G274" i="10"/>
  <c r="G295" i="10"/>
  <c r="E297" i="10"/>
  <c r="E298" i="10" s="1"/>
  <c r="E233" i="3" l="1"/>
  <c r="D233" i="3"/>
  <c r="D173" i="3"/>
  <c r="F18" i="3"/>
  <c r="E29" i="3"/>
  <c r="F29" i="3"/>
  <c r="D29" i="3"/>
  <c r="F294" i="3"/>
  <c r="F282" i="3"/>
  <c r="E294" i="3"/>
  <c r="D294" i="3"/>
  <c r="E282" i="3"/>
  <c r="G282" i="3"/>
  <c r="D282" i="3"/>
  <c r="D273" i="3"/>
  <c r="D253" i="3"/>
  <c r="F242" i="3"/>
  <c r="G221" i="3"/>
  <c r="F233" i="3"/>
  <c r="F221" i="3"/>
  <c r="F213" i="3"/>
  <c r="E213" i="3"/>
  <c r="E192" i="3"/>
  <c r="G192" i="3"/>
  <c r="D192" i="3"/>
  <c r="F173" i="3"/>
  <c r="E141" i="3"/>
  <c r="F141" i="3"/>
  <c r="G141" i="3"/>
  <c r="D141" i="3"/>
  <c r="F152" i="3"/>
  <c r="G152" i="3"/>
  <c r="E152" i="3"/>
  <c r="F132" i="3"/>
  <c r="F111" i="3"/>
  <c r="E111" i="3"/>
  <c r="D111" i="3"/>
  <c r="E99" i="3"/>
  <c r="F99" i="3"/>
  <c r="G99" i="3"/>
  <c r="D99" i="3"/>
  <c r="F79" i="3"/>
  <c r="E90" i="3"/>
  <c r="E79" i="3"/>
  <c r="D90" i="3"/>
  <c r="F70" i="3" l="1"/>
  <c r="G29" i="3"/>
  <c r="G50" i="3"/>
  <c r="F50" i="3"/>
  <c r="E50" i="3"/>
  <c r="G294" i="3" l="1"/>
  <c r="E273" i="3"/>
  <c r="F273" i="3"/>
  <c r="G273" i="3"/>
  <c r="E261" i="3"/>
  <c r="F261" i="3"/>
  <c r="G261" i="3"/>
  <c r="D261" i="3"/>
  <c r="E253" i="3"/>
  <c r="F253" i="3"/>
  <c r="G253" i="3"/>
  <c r="E242" i="3"/>
  <c r="G242" i="3"/>
  <c r="D242" i="3"/>
  <c r="G233" i="3"/>
  <c r="G234" i="3" s="1"/>
  <c r="E225" i="3"/>
  <c r="F225" i="3"/>
  <c r="G225" i="3"/>
  <c r="D225" i="3"/>
  <c r="E221" i="3"/>
  <c r="F234" i="3"/>
  <c r="D221" i="3"/>
  <c r="G213" i="3"/>
  <c r="D213" i="3"/>
  <c r="E205" i="3"/>
  <c r="F205" i="3"/>
  <c r="G205" i="3"/>
  <c r="D205" i="3"/>
  <c r="E201" i="3"/>
  <c r="F201" i="3"/>
  <c r="G201" i="3"/>
  <c r="D201" i="3"/>
  <c r="E181" i="3"/>
  <c r="F181" i="3"/>
  <c r="G181" i="3"/>
  <c r="D181" i="3"/>
  <c r="E173" i="3"/>
  <c r="G173" i="3"/>
  <c r="E161" i="3"/>
  <c r="F161" i="3"/>
  <c r="G161" i="3"/>
  <c r="D161" i="3"/>
  <c r="D152" i="3"/>
  <c r="E145" i="3"/>
  <c r="E153" i="3" s="1"/>
  <c r="F145" i="3"/>
  <c r="F153" i="3" s="1"/>
  <c r="G145" i="3"/>
  <c r="G153" i="3" s="1"/>
  <c r="D145" i="3"/>
  <c r="E132" i="3"/>
  <c r="G132" i="3"/>
  <c r="D132" i="3"/>
  <c r="E124" i="3"/>
  <c r="F124" i="3"/>
  <c r="G124" i="3"/>
  <c r="D124" i="3"/>
  <c r="E120" i="3"/>
  <c r="F120" i="3"/>
  <c r="G120" i="3"/>
  <c r="D120" i="3"/>
  <c r="G111" i="3"/>
  <c r="E103" i="3"/>
  <c r="E112" i="3" s="1"/>
  <c r="F103" i="3"/>
  <c r="F112" i="3" s="1"/>
  <c r="G103" i="3"/>
  <c r="D103" i="3"/>
  <c r="D112" i="3" s="1"/>
  <c r="F90" i="3"/>
  <c r="G90" i="3"/>
  <c r="G79" i="3"/>
  <c r="D79" i="3"/>
  <c r="E70" i="3"/>
  <c r="G70" i="3"/>
  <c r="D70" i="3"/>
  <c r="E58" i="3"/>
  <c r="F58" i="3"/>
  <c r="G58" i="3"/>
  <c r="D58" i="3"/>
  <c r="D50" i="3"/>
  <c r="E38" i="3"/>
  <c r="F38" i="3"/>
  <c r="G38" i="3"/>
  <c r="D38" i="3"/>
  <c r="E18" i="3"/>
  <c r="G18" i="3"/>
  <c r="D18" i="3"/>
  <c r="F214" i="3" l="1"/>
  <c r="E214" i="3"/>
  <c r="F133" i="3"/>
  <c r="D214" i="3"/>
  <c r="G133" i="3"/>
  <c r="E133" i="3"/>
  <c r="G214" i="3"/>
  <c r="D234" i="3"/>
  <c r="G112" i="3"/>
  <c r="D133" i="3"/>
  <c r="E234" i="3"/>
  <c r="D153" i="3"/>
  <c r="E22" i="3" l="1"/>
  <c r="E30" i="3" s="1"/>
  <c r="F22" i="3"/>
  <c r="F30" i="3" s="1"/>
  <c r="G22" i="3"/>
  <c r="G30" i="3" s="1"/>
  <c r="D22" i="3"/>
  <c r="D30" i="3" s="1"/>
  <c r="G286" i="3" l="1"/>
  <c r="G295" i="3" s="1"/>
  <c r="F286" i="3"/>
  <c r="F295" i="3" s="1"/>
  <c r="E286" i="3"/>
  <c r="E295" i="3" s="1"/>
  <c r="D286" i="3"/>
  <c r="D295" i="3" s="1"/>
  <c r="G265" i="3"/>
  <c r="G274" i="3" s="1"/>
  <c r="F265" i="3"/>
  <c r="F274" i="3" s="1"/>
  <c r="E265" i="3"/>
  <c r="E274" i="3" s="1"/>
  <c r="D265" i="3"/>
  <c r="D274" i="3" s="1"/>
  <c r="E246" i="3"/>
  <c r="E254" i="3" s="1"/>
  <c r="F246" i="3"/>
  <c r="F254" i="3" s="1"/>
  <c r="G246" i="3"/>
  <c r="G254" i="3" s="1"/>
  <c r="D246" i="3"/>
  <c r="D254" i="3" s="1"/>
  <c r="E185" i="3"/>
  <c r="E193" i="3" s="1"/>
  <c r="F185" i="3"/>
  <c r="F193" i="3" s="1"/>
  <c r="G185" i="3"/>
  <c r="G193" i="3" s="1"/>
  <c r="D185" i="3"/>
  <c r="D193" i="3" s="1"/>
  <c r="G165" i="3"/>
  <c r="G174" i="3" s="1"/>
  <c r="F165" i="3"/>
  <c r="F174" i="3" s="1"/>
  <c r="E165" i="3"/>
  <c r="E174" i="3" s="1"/>
  <c r="D165" i="3"/>
  <c r="D174" i="3" s="1"/>
  <c r="E83" i="3"/>
  <c r="E91" i="3" s="1"/>
  <c r="F83" i="3"/>
  <c r="F91" i="3" s="1"/>
  <c r="G83" i="3"/>
  <c r="G91" i="3" s="1"/>
  <c r="D83" i="3"/>
  <c r="D91" i="3" s="1"/>
  <c r="E62" i="3"/>
  <c r="E71" i="3" s="1"/>
  <c r="F62" i="3"/>
  <c r="F71" i="3" s="1"/>
  <c r="G62" i="3"/>
  <c r="G71" i="3" s="1"/>
  <c r="D62" i="3"/>
  <c r="D71" i="3" s="1"/>
  <c r="E42" i="3"/>
  <c r="E51" i="3" s="1"/>
  <c r="E297" i="3" s="1"/>
  <c r="E298" i="3" s="1"/>
  <c r="F42" i="3"/>
  <c r="F51" i="3" s="1"/>
  <c r="G42" i="3"/>
  <c r="G51" i="3" s="1"/>
  <c r="D42" i="3"/>
  <c r="D51" i="3" s="1"/>
  <c r="D297" i="3" l="1"/>
  <c r="D298" i="3" s="1"/>
  <c r="F297" i="3"/>
  <c r="F298" i="3" s="1"/>
  <c r="G297" i="3"/>
  <c r="G298" i="3" s="1"/>
</calcChain>
</file>

<file path=xl/sharedStrings.xml><?xml version="1.0" encoding="utf-8"?>
<sst xmlns="http://schemas.openxmlformats.org/spreadsheetml/2006/main" count="942" uniqueCount="187">
  <si>
    <t>Белки</t>
  </si>
  <si>
    <t>Жиры</t>
  </si>
  <si>
    <t>Углеводы</t>
  </si>
  <si>
    <t>Сырники из творога</t>
  </si>
  <si>
    <t xml:space="preserve">Кнели куриные </t>
  </si>
  <si>
    <t>Пюре картофельное</t>
  </si>
  <si>
    <t>Гарнир сложный</t>
  </si>
  <si>
    <t>Оладьи со сгущенкой</t>
  </si>
  <si>
    <t>Хлеб пшеничный</t>
  </si>
  <si>
    <t>Чай с лимоном</t>
  </si>
  <si>
    <t>Какао с молоком</t>
  </si>
  <si>
    <t>Сосиска отварная с соусом</t>
  </si>
  <si>
    <t>Плов из говядины</t>
  </si>
  <si>
    <t>Рис отварной</t>
  </si>
  <si>
    <t>Голубцы ленивые</t>
  </si>
  <si>
    <t>Тефтели мясные</t>
  </si>
  <si>
    <t>Пюре гороховое</t>
  </si>
  <si>
    <t>Котлета из говядины</t>
  </si>
  <si>
    <t>Компот из сухофруктов</t>
  </si>
  <si>
    <t>Компот из свежих фруктов</t>
  </si>
  <si>
    <t>Салат из свежих огурцов</t>
  </si>
  <si>
    <t>Гуляш из говядины</t>
  </si>
  <si>
    <t>Плов из говядины с гречкой</t>
  </si>
  <si>
    <t>Салат из свежих овощей</t>
  </si>
  <si>
    <t>№ рецептур</t>
  </si>
  <si>
    <t>Приём пищи, наименование блюда</t>
  </si>
  <si>
    <t>День 1 - завтрак</t>
  </si>
  <si>
    <t>Каша геркулесовая молочная со сливочным маслом</t>
  </si>
  <si>
    <t>Чай с сахаром</t>
  </si>
  <si>
    <t>№401</t>
  </si>
  <si>
    <t>№376</t>
  </si>
  <si>
    <t>№338</t>
  </si>
  <si>
    <t>День 1 -  обед</t>
  </si>
  <si>
    <t>№ 259</t>
  </si>
  <si>
    <t>Жаркое по - домашнему из говядины</t>
  </si>
  <si>
    <t>№349</t>
  </si>
  <si>
    <t>Итого за день:</t>
  </si>
  <si>
    <t>Итого за завтрак:</t>
  </si>
  <si>
    <t>Итого за обед:</t>
  </si>
  <si>
    <t>День 2 - завтрак</t>
  </si>
  <si>
    <t>№312</t>
  </si>
  <si>
    <t>№301</t>
  </si>
  <si>
    <t>№377</t>
  </si>
  <si>
    <t>День 2  -  обед</t>
  </si>
  <si>
    <t>№45</t>
  </si>
  <si>
    <t>Салат из белокочанной капусты</t>
  </si>
  <si>
    <t xml:space="preserve">№96 </t>
  </si>
  <si>
    <t>№304</t>
  </si>
  <si>
    <t>Рыба припущенная с овощами в сметанном соусе</t>
  </si>
  <si>
    <t>№229</t>
  </si>
  <si>
    <t>№359</t>
  </si>
  <si>
    <t>День 3 - завтрак</t>
  </si>
  <si>
    <t>№223</t>
  </si>
  <si>
    <t>Каша "дружба" молочная со сливочным маслом</t>
  </si>
  <si>
    <t>№175</t>
  </si>
  <si>
    <t>№382</t>
  </si>
  <si>
    <t>День 3  -  обед</t>
  </si>
  <si>
    <t>№15</t>
  </si>
  <si>
    <t>№101</t>
  </si>
  <si>
    <t>№306</t>
  </si>
  <si>
    <t>№342</t>
  </si>
  <si>
    <t>День 4 - завтрак</t>
  </si>
  <si>
    <t>№243</t>
  </si>
  <si>
    <t>День 4 -  обед</t>
  </si>
  <si>
    <t>Борщ с капустой и картофелем на мкб со сметаной</t>
  </si>
  <si>
    <t>№82</t>
  </si>
  <si>
    <t>№244</t>
  </si>
  <si>
    <t>День 5 - завтрак</t>
  </si>
  <si>
    <t>День 5 -  обед</t>
  </si>
  <si>
    <t>Щи из свежей капусты с картофелем на мкб со сметаной</t>
  </si>
  <si>
    <t>№88</t>
  </si>
  <si>
    <t>№279</t>
  </si>
  <si>
    <t>Кисель ягодный</t>
  </si>
  <si>
    <t>День 6 - завтрак</t>
  </si>
  <si>
    <t>День 6 -  обед</t>
  </si>
  <si>
    <t>№108</t>
  </si>
  <si>
    <t>№302</t>
  </si>
  <si>
    <t>№234</t>
  </si>
  <si>
    <t>День 7- завтрак</t>
  </si>
  <si>
    <t>№219</t>
  </si>
  <si>
    <t>День 7 -  обед</t>
  </si>
  <si>
    <t>№102</t>
  </si>
  <si>
    <t>Суп картофельный с бобовыми (гороховый) на мкб</t>
  </si>
  <si>
    <t>№287</t>
  </si>
  <si>
    <t>День 8 - завтрак</t>
  </si>
  <si>
    <t>День 8 -  обед</t>
  </si>
  <si>
    <t>№142</t>
  </si>
  <si>
    <t>Картофель тушеный с  овощами</t>
  </si>
  <si>
    <t>День 9 - завтрак</t>
  </si>
  <si>
    <t>День 9 -  обед</t>
  </si>
  <si>
    <t>Рагу овощное с говядиной</t>
  </si>
  <si>
    <t>№263</t>
  </si>
  <si>
    <t>День 10 - завтрак</t>
  </si>
  <si>
    <t>День 10 -  обед</t>
  </si>
  <si>
    <t>День 11 - завтрак</t>
  </si>
  <si>
    <t>День 11 -  обед</t>
  </si>
  <si>
    <t>День 12 - завтрак</t>
  </si>
  <si>
    <t>№20</t>
  </si>
  <si>
    <t>День 12 -  обед</t>
  </si>
  <si>
    <t>№265</t>
  </si>
  <si>
    <t>День 13 - завтрак</t>
  </si>
  <si>
    <t>Каша манная молочная  со сливочным маслом</t>
  </si>
  <si>
    <t>№181</t>
  </si>
  <si>
    <t>День 13 -  обед</t>
  </si>
  <si>
    <t>№260</t>
  </si>
  <si>
    <t>День 14 - завтрак</t>
  </si>
  <si>
    <t>№24</t>
  </si>
  <si>
    <t>ИТОГО ЗА СМЕНУ ВСЕГО:</t>
  </si>
  <si>
    <t>СРЕДНИЕ ДАННЫЕ ЗА 1 ДЕНЬ:</t>
  </si>
  <si>
    <t>Яйцо отварное</t>
  </si>
  <si>
    <t>Котлета куриная</t>
  </si>
  <si>
    <t>№389</t>
  </si>
  <si>
    <t>№209</t>
  </si>
  <si>
    <t>Каша ячневая молочная со сливочным маслом</t>
  </si>
  <si>
    <t>Каша молочная пшенная со сливочным маслом</t>
  </si>
  <si>
    <t>Суп картофельный  с клецками на мкб со сметаной</t>
  </si>
  <si>
    <t>Запеканка из творога со сгущенкой</t>
  </si>
  <si>
    <t>День 14 -  обед</t>
  </si>
  <si>
    <t>250/15</t>
  </si>
  <si>
    <t>250/15/10</t>
  </si>
  <si>
    <t>100/50</t>
  </si>
  <si>
    <t>100/30</t>
  </si>
  <si>
    <t>80/20</t>
  </si>
  <si>
    <t>Суп картофельный с макаронными изделиями на мкб со сметаной</t>
  </si>
  <si>
    <t>100/20</t>
  </si>
  <si>
    <t>Пищевая ценность</t>
  </si>
  <si>
    <t>Энергетическая ценность</t>
  </si>
  <si>
    <t>Фрукт</t>
  </si>
  <si>
    <t>Масса порций, в гр.</t>
  </si>
  <si>
    <t>День 1 -  2 завтрак</t>
  </si>
  <si>
    <t>День 2 - 2-ой завтрак</t>
  </si>
  <si>
    <t>День 3 - 2-ой завтрак</t>
  </si>
  <si>
    <t>День 4 - 2-ой завтрак</t>
  </si>
  <si>
    <t>День 5 - 2 ой завтрак</t>
  </si>
  <si>
    <t>День 6 - 2-ой завтрак</t>
  </si>
  <si>
    <t>День 7 - 2-ой завтрак</t>
  </si>
  <si>
    <t>День 8 - 2ой завтрак</t>
  </si>
  <si>
    <t>День 9 - 2-ой завтрак</t>
  </si>
  <si>
    <t>День 10 - 2ой завтрак</t>
  </si>
  <si>
    <t>День 11 - 2ой завтрак</t>
  </si>
  <si>
    <t>День 12 - 2-ой автрак</t>
  </si>
  <si>
    <t>День 13 - 2ой завтрак</t>
  </si>
  <si>
    <t>День 14 - 2ой завтрак</t>
  </si>
  <si>
    <t>Итого за 2-ой завтрак</t>
  </si>
  <si>
    <t xml:space="preserve">Кондитерское изделие </t>
  </si>
  <si>
    <t>Утверждаю:</t>
  </si>
  <si>
    <t>Салат "Витаминный"</t>
  </si>
  <si>
    <t>250/8/12</t>
  </si>
  <si>
    <t>200/15</t>
  </si>
  <si>
    <t>___________Турнина А. А.</t>
  </si>
  <si>
    <t xml:space="preserve">Сыр </t>
  </si>
  <si>
    <t xml:space="preserve">Салат "Витаминный" </t>
  </si>
  <si>
    <t xml:space="preserve">Суп картофельный с крупой (гречневый) на мкб </t>
  </si>
  <si>
    <t>Помидоры свежие  с маслом</t>
  </si>
  <si>
    <t xml:space="preserve">Сок  </t>
  </si>
  <si>
    <t>Хлеб ржано пшеничный</t>
  </si>
  <si>
    <t>Рассольник Ленинградский на мкб со сметаной</t>
  </si>
  <si>
    <t>Макароны отварные со сливочным маслом</t>
  </si>
  <si>
    <t>Биточки рыбные из минтая с соусом</t>
  </si>
  <si>
    <t>75/75</t>
  </si>
  <si>
    <t>Чай с сахаром и курагой</t>
  </si>
  <si>
    <t>200/15/7</t>
  </si>
  <si>
    <t>№ 23</t>
  </si>
  <si>
    <t>Примерное двухнедельное меню для организации сбалансированного питания детей в лагерях</t>
  </si>
  <si>
    <t>труда и отдыха  с дневным прибыванием детей без сна в период каникул</t>
  </si>
  <si>
    <t>Возрастная категория: 12 лет и старше</t>
  </si>
  <si>
    <t>Согласовано:</t>
  </si>
  <si>
    <t>№112</t>
  </si>
  <si>
    <t xml:space="preserve">Суп картофельный с крупой(рисовый) на мкб </t>
  </si>
  <si>
    <t>№268</t>
  </si>
  <si>
    <t>Оладьи с повидлом</t>
  </si>
  <si>
    <t>№203</t>
  </si>
  <si>
    <t>№173</t>
  </si>
  <si>
    <t>№49</t>
  </si>
  <si>
    <t>№321, 312</t>
  </si>
  <si>
    <t>№294</t>
  </si>
  <si>
    <t xml:space="preserve">Каша гречневая рассыпчатая </t>
  </si>
  <si>
    <t>№199</t>
  </si>
  <si>
    <t>№321,312</t>
  </si>
  <si>
    <t>Примерное двухнедельное меню для организации сбалансированного питания детей в оздоровительных</t>
  </si>
  <si>
    <t>лагерях  с дневным прибыванием детей без сна в период каникул</t>
  </si>
  <si>
    <t>Алексеевского муниципального района</t>
  </si>
  <si>
    <t>Председатель  СПОСПК  "Эдем"</t>
  </si>
  <si>
    <t xml:space="preserve">Директор МБОУ "Мокрокурналинская СОШ" </t>
  </si>
  <si>
    <t>__________________ Халитов Р. И.</t>
  </si>
  <si>
    <t>Директор МБОУ -------------------------------------</t>
  </si>
  <si>
    <t xml:space="preserve">__________________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</si>
</sst>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3" xfId="0" applyFont="1" applyFill="1" applyBorder="1"/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8"/>
  <sheetViews>
    <sheetView tabSelected="1" workbookViewId="0">
      <selection activeCell="A4" sqref="A4:B4"/>
    </sheetView>
  </sheetViews>
  <sheetFormatPr defaultRowHeight="15" x14ac:dyDescent="0.25"/>
  <cols>
    <col min="1" max="1" width="11.7109375" style="1" customWidth="1"/>
    <col min="2" max="2" width="46.42578125" style="1" customWidth="1"/>
    <col min="3" max="3" width="14.42578125" style="2" customWidth="1"/>
    <col min="4" max="4" width="14.85546875" style="1" customWidth="1"/>
    <col min="5" max="5" width="14.28515625" style="1" customWidth="1"/>
    <col min="6" max="6" width="13.7109375" style="1" customWidth="1"/>
    <col min="7" max="7" width="20.28515625" style="1" customWidth="1"/>
    <col min="8" max="16384" width="9.140625" style="1"/>
  </cols>
  <sheetData>
    <row r="1" spans="1:7" x14ac:dyDescent="0.25">
      <c r="A1" s="1" t="s">
        <v>166</v>
      </c>
      <c r="B1" s="24"/>
      <c r="G1" s="3" t="s">
        <v>145</v>
      </c>
    </row>
    <row r="2" spans="1:7" x14ac:dyDescent="0.25">
      <c r="A2" s="25" t="s">
        <v>185</v>
      </c>
      <c r="B2" s="25"/>
      <c r="G2" s="3" t="s">
        <v>182</v>
      </c>
    </row>
    <row r="3" spans="1:7" x14ac:dyDescent="0.25">
      <c r="A3" s="1" t="s">
        <v>181</v>
      </c>
      <c r="B3" s="24"/>
      <c r="G3" s="3"/>
    </row>
    <row r="4" spans="1:7" x14ac:dyDescent="0.25">
      <c r="A4" s="25" t="s">
        <v>186</v>
      </c>
      <c r="B4" s="25"/>
      <c r="G4" s="3" t="s">
        <v>149</v>
      </c>
    </row>
    <row r="6" spans="1:7" x14ac:dyDescent="0.25">
      <c r="A6" s="26" t="s">
        <v>179</v>
      </c>
      <c r="B6" s="26"/>
      <c r="C6" s="26"/>
      <c r="D6" s="26"/>
      <c r="E6" s="26"/>
      <c r="F6" s="26"/>
      <c r="G6" s="26"/>
    </row>
    <row r="7" spans="1:7" x14ac:dyDescent="0.25">
      <c r="A7" s="26" t="s">
        <v>180</v>
      </c>
      <c r="B7" s="26"/>
      <c r="C7" s="26"/>
      <c r="D7" s="26"/>
      <c r="E7" s="26"/>
      <c r="F7" s="26"/>
      <c r="G7" s="26"/>
    </row>
    <row r="8" spans="1:7" x14ac:dyDescent="0.25">
      <c r="A8" s="26" t="s">
        <v>165</v>
      </c>
      <c r="B8" s="26"/>
      <c r="C8" s="26"/>
      <c r="D8" s="26"/>
      <c r="E8" s="26"/>
      <c r="F8" s="26"/>
      <c r="G8" s="26"/>
    </row>
    <row r="9" spans="1:7" x14ac:dyDescent="0.25">
      <c r="A9" s="23"/>
      <c r="B9" s="23"/>
      <c r="C9" s="23"/>
      <c r="D9" s="23"/>
      <c r="E9" s="23"/>
      <c r="F9" s="23"/>
      <c r="G9" s="23"/>
    </row>
    <row r="11" spans="1:7" s="4" customFormat="1" ht="30" customHeight="1" x14ac:dyDescent="0.25">
      <c r="A11" s="27" t="s">
        <v>24</v>
      </c>
      <c r="B11" s="27" t="s">
        <v>25</v>
      </c>
      <c r="C11" s="29" t="s">
        <v>128</v>
      </c>
      <c r="D11" s="31" t="s">
        <v>125</v>
      </c>
      <c r="E11" s="31"/>
      <c r="F11" s="32"/>
      <c r="G11" s="29" t="s">
        <v>126</v>
      </c>
    </row>
    <row r="12" spans="1:7" s="6" customFormat="1" ht="30" customHeight="1" x14ac:dyDescent="0.25">
      <c r="A12" s="28"/>
      <c r="B12" s="28"/>
      <c r="C12" s="30"/>
      <c r="D12" s="5" t="s">
        <v>0</v>
      </c>
      <c r="E12" s="5" t="s">
        <v>1</v>
      </c>
      <c r="F12" s="5" t="s">
        <v>2</v>
      </c>
      <c r="G12" s="30"/>
    </row>
    <row r="13" spans="1:7" x14ac:dyDescent="0.25">
      <c r="A13" s="7"/>
      <c r="B13" s="8" t="s">
        <v>26</v>
      </c>
      <c r="C13" s="9"/>
      <c r="D13" s="7"/>
      <c r="E13" s="7"/>
      <c r="F13" s="7"/>
      <c r="G13" s="7"/>
    </row>
    <row r="14" spans="1:7" x14ac:dyDescent="0.25">
      <c r="A14" s="7" t="s">
        <v>54</v>
      </c>
      <c r="B14" s="7" t="s">
        <v>53</v>
      </c>
      <c r="C14" s="9" t="s">
        <v>147</v>
      </c>
      <c r="D14" s="7">
        <v>9.2899999999999991</v>
      </c>
      <c r="E14" s="7">
        <v>13.12</v>
      </c>
      <c r="F14" s="7">
        <v>41.21</v>
      </c>
      <c r="G14" s="7">
        <v>309.77</v>
      </c>
    </row>
    <row r="15" spans="1:7" x14ac:dyDescent="0.25">
      <c r="A15" s="7" t="s">
        <v>29</v>
      </c>
      <c r="B15" s="7" t="s">
        <v>7</v>
      </c>
      <c r="C15" s="9" t="s">
        <v>122</v>
      </c>
      <c r="D15" s="10">
        <v>7.48</v>
      </c>
      <c r="E15" s="10">
        <v>7.49</v>
      </c>
      <c r="F15" s="10">
        <v>41.85</v>
      </c>
      <c r="G15" s="7">
        <v>264.81</v>
      </c>
    </row>
    <row r="16" spans="1:7" x14ac:dyDescent="0.25">
      <c r="A16" s="11"/>
      <c r="B16" s="7" t="s">
        <v>8</v>
      </c>
      <c r="C16" s="9">
        <v>70</v>
      </c>
      <c r="D16" s="7">
        <v>5.32</v>
      </c>
      <c r="E16" s="7">
        <v>0.56000000000000005</v>
      </c>
      <c r="F16" s="7">
        <v>34.44</v>
      </c>
      <c r="G16" s="7">
        <v>165.66</v>
      </c>
    </row>
    <row r="17" spans="1:7" x14ac:dyDescent="0.25">
      <c r="A17" s="7" t="s">
        <v>30</v>
      </c>
      <c r="B17" s="7" t="s">
        <v>28</v>
      </c>
      <c r="C17" s="9" t="s">
        <v>148</v>
      </c>
      <c r="D17" s="7">
        <v>2.1000000000000001E-2</v>
      </c>
      <c r="E17" s="7">
        <v>5.0000000000000001E-3</v>
      </c>
      <c r="F17" s="7">
        <v>14.975</v>
      </c>
      <c r="G17" s="7">
        <v>60</v>
      </c>
    </row>
    <row r="18" spans="1:7" s="14" customFormat="1" ht="14.25" x14ac:dyDescent="0.2">
      <c r="A18" s="12"/>
      <c r="B18" s="12" t="s">
        <v>37</v>
      </c>
      <c r="C18" s="13"/>
      <c r="D18" s="12">
        <f>D17+D16+D15+D14</f>
        <v>22.111000000000001</v>
      </c>
      <c r="E18" s="12">
        <f t="shared" ref="E18:G18" si="0">E17+E16+E15+E14</f>
        <v>21.174999999999997</v>
      </c>
      <c r="F18" s="12">
        <f>F16+F15+F14-6</f>
        <v>111.5</v>
      </c>
      <c r="G18" s="12">
        <f t="shared" si="0"/>
        <v>800.24</v>
      </c>
    </row>
    <row r="19" spans="1:7" s="14" customFormat="1" ht="14.25" x14ac:dyDescent="0.2">
      <c r="A19" s="12"/>
      <c r="B19" s="8" t="s">
        <v>129</v>
      </c>
      <c r="C19" s="13"/>
      <c r="D19" s="12"/>
      <c r="E19" s="12"/>
      <c r="F19" s="12"/>
      <c r="G19" s="12"/>
    </row>
    <row r="20" spans="1:7" s="14" customFormat="1" x14ac:dyDescent="0.25">
      <c r="A20" s="20" t="s">
        <v>31</v>
      </c>
      <c r="B20" s="20" t="s">
        <v>127</v>
      </c>
      <c r="C20" s="21">
        <v>200</v>
      </c>
      <c r="D20" s="20">
        <v>0.52</v>
      </c>
      <c r="E20" s="20">
        <v>0.34</v>
      </c>
      <c r="F20" s="20">
        <v>14.7</v>
      </c>
      <c r="G20" s="20">
        <v>104</v>
      </c>
    </row>
    <row r="21" spans="1:7" s="14" customFormat="1" x14ac:dyDescent="0.25">
      <c r="A21" s="7" t="s">
        <v>111</v>
      </c>
      <c r="B21" s="7" t="s">
        <v>154</v>
      </c>
      <c r="C21" s="9">
        <v>200</v>
      </c>
      <c r="D21" s="7">
        <v>0</v>
      </c>
      <c r="E21" s="7">
        <v>0</v>
      </c>
      <c r="F21" s="7">
        <v>38</v>
      </c>
      <c r="G21" s="7">
        <v>76.8</v>
      </c>
    </row>
    <row r="22" spans="1:7" s="14" customFormat="1" ht="14.25" x14ac:dyDescent="0.2">
      <c r="A22" s="12"/>
      <c r="B22" s="15" t="s">
        <v>143</v>
      </c>
      <c r="C22" s="13"/>
      <c r="D22" s="12">
        <f>D20+D21</f>
        <v>0.52</v>
      </c>
      <c r="E22" s="12">
        <f t="shared" ref="E22:G22" si="1">E20+E21</f>
        <v>0.34</v>
      </c>
      <c r="F22" s="12">
        <f t="shared" si="1"/>
        <v>52.7</v>
      </c>
      <c r="G22" s="12">
        <f t="shared" si="1"/>
        <v>180.8</v>
      </c>
    </row>
    <row r="23" spans="1:7" x14ac:dyDescent="0.25">
      <c r="A23" s="7"/>
      <c r="B23" s="8" t="s">
        <v>32</v>
      </c>
      <c r="C23" s="9"/>
      <c r="D23" s="7"/>
      <c r="E23" s="7"/>
      <c r="F23" s="7"/>
      <c r="G23" s="7"/>
    </row>
    <row r="24" spans="1:7" x14ac:dyDescent="0.25">
      <c r="A24" s="7" t="s">
        <v>162</v>
      </c>
      <c r="B24" s="7" t="s">
        <v>153</v>
      </c>
      <c r="C24" s="9">
        <v>100</v>
      </c>
      <c r="D24" s="7">
        <v>1.1200000000000001</v>
      </c>
      <c r="E24" s="7">
        <v>5.25</v>
      </c>
      <c r="F24" s="7">
        <v>5.25</v>
      </c>
      <c r="G24" s="7">
        <v>71</v>
      </c>
    </row>
    <row r="25" spans="1:7" ht="30" x14ac:dyDescent="0.25">
      <c r="A25" s="7" t="s">
        <v>167</v>
      </c>
      <c r="B25" s="16" t="s">
        <v>123</v>
      </c>
      <c r="C25" s="9" t="s">
        <v>119</v>
      </c>
      <c r="D25" s="7">
        <v>8.36</v>
      </c>
      <c r="E25" s="7">
        <v>6.33</v>
      </c>
      <c r="F25" s="7">
        <v>27.44</v>
      </c>
      <c r="G25" s="7">
        <v>200</v>
      </c>
    </row>
    <row r="26" spans="1:7" x14ac:dyDescent="0.25">
      <c r="A26" s="7" t="s">
        <v>33</v>
      </c>
      <c r="B26" s="7" t="s">
        <v>34</v>
      </c>
      <c r="C26" s="9">
        <v>250</v>
      </c>
      <c r="D26" s="7">
        <v>14.12</v>
      </c>
      <c r="E26" s="7">
        <v>16.899999999999999</v>
      </c>
      <c r="F26" s="7">
        <v>34.89</v>
      </c>
      <c r="G26" s="7">
        <v>376.25</v>
      </c>
    </row>
    <row r="27" spans="1:7" x14ac:dyDescent="0.25">
      <c r="A27" s="7"/>
      <c r="B27" s="7" t="s">
        <v>155</v>
      </c>
      <c r="C27" s="9">
        <v>70</v>
      </c>
      <c r="D27" s="7">
        <v>3.5</v>
      </c>
      <c r="E27" s="7">
        <v>0.7</v>
      </c>
      <c r="F27" s="7">
        <v>31.5</v>
      </c>
      <c r="G27" s="7">
        <v>154</v>
      </c>
    </row>
    <row r="28" spans="1:7" x14ac:dyDescent="0.25">
      <c r="A28" s="7" t="s">
        <v>35</v>
      </c>
      <c r="B28" s="7" t="s">
        <v>18</v>
      </c>
      <c r="C28" s="9">
        <v>200</v>
      </c>
      <c r="D28" s="7">
        <v>0.54</v>
      </c>
      <c r="E28" s="7">
        <v>0</v>
      </c>
      <c r="F28" s="7">
        <v>17.579999999999998</v>
      </c>
      <c r="G28" s="7">
        <v>70.53</v>
      </c>
    </row>
    <row r="29" spans="1:7" s="14" customFormat="1" ht="14.25" x14ac:dyDescent="0.2">
      <c r="A29" s="12"/>
      <c r="B29" s="12" t="s">
        <v>38</v>
      </c>
      <c r="C29" s="13"/>
      <c r="D29" s="12">
        <f>D28+D27+D26+D25+D24+10</f>
        <v>37.64</v>
      </c>
      <c r="E29" s="12">
        <f>E28+E27+E26+E25+E24+11</f>
        <v>40.18</v>
      </c>
      <c r="F29" s="12">
        <f>F28+F27+F26+F25+F24</f>
        <v>116.66</v>
      </c>
      <c r="G29" s="12">
        <f t="shared" ref="G29" si="2">G28+G27+G26+G25+G24</f>
        <v>871.78</v>
      </c>
    </row>
    <row r="30" spans="1:7" x14ac:dyDescent="0.25">
      <c r="A30" s="7"/>
      <c r="B30" s="17" t="s">
        <v>36</v>
      </c>
      <c r="C30" s="9"/>
      <c r="D30" s="12">
        <f>D29+D22+D18</f>
        <v>60.271000000000001</v>
      </c>
      <c r="E30" s="12">
        <f t="shared" ref="E30:G30" si="3">E29+E22+E18</f>
        <v>61.695</v>
      </c>
      <c r="F30" s="12">
        <f t="shared" si="3"/>
        <v>280.86</v>
      </c>
      <c r="G30" s="12">
        <f t="shared" si="3"/>
        <v>1852.82</v>
      </c>
    </row>
    <row r="31" spans="1:7" x14ac:dyDescent="0.25">
      <c r="A31" s="7"/>
      <c r="B31" s="7"/>
      <c r="C31" s="9"/>
      <c r="D31" s="7"/>
      <c r="E31" s="7"/>
      <c r="F31" s="7"/>
      <c r="G31" s="7"/>
    </row>
    <row r="32" spans="1:7" x14ac:dyDescent="0.25">
      <c r="A32" s="7"/>
      <c r="B32" s="8" t="s">
        <v>39</v>
      </c>
      <c r="C32" s="9"/>
      <c r="D32" s="7"/>
      <c r="E32" s="7"/>
      <c r="F32" s="7"/>
      <c r="G32" s="7"/>
    </row>
    <row r="33" spans="1:7" x14ac:dyDescent="0.25">
      <c r="A33" s="7" t="s">
        <v>57</v>
      </c>
      <c r="B33" s="18" t="s">
        <v>150</v>
      </c>
      <c r="C33" s="9">
        <v>30</v>
      </c>
      <c r="D33" s="7">
        <v>7.8</v>
      </c>
      <c r="E33" s="7">
        <v>7.94</v>
      </c>
      <c r="F33" s="7">
        <v>1.05</v>
      </c>
      <c r="G33" s="7">
        <v>109.5</v>
      </c>
    </row>
    <row r="34" spans="1:7" x14ac:dyDescent="0.25">
      <c r="A34" s="7" t="s">
        <v>40</v>
      </c>
      <c r="B34" s="7" t="s">
        <v>5</v>
      </c>
      <c r="C34" s="9">
        <v>200</v>
      </c>
      <c r="D34" s="7">
        <v>4.1100000000000003</v>
      </c>
      <c r="E34" s="7">
        <v>6.2</v>
      </c>
      <c r="F34" s="7">
        <v>29.37</v>
      </c>
      <c r="G34" s="7">
        <v>194.66</v>
      </c>
    </row>
    <row r="35" spans="1:7" x14ac:dyDescent="0.25">
      <c r="A35" s="7" t="s">
        <v>41</v>
      </c>
      <c r="B35" s="7" t="s">
        <v>4</v>
      </c>
      <c r="C35" s="9">
        <v>100</v>
      </c>
      <c r="D35" s="7">
        <v>15.14</v>
      </c>
      <c r="E35" s="7">
        <v>10.6</v>
      </c>
      <c r="F35" s="7">
        <v>6.95</v>
      </c>
      <c r="G35" s="7">
        <v>228</v>
      </c>
    </row>
    <row r="36" spans="1:7" x14ac:dyDescent="0.25">
      <c r="A36" s="11"/>
      <c r="B36" s="7" t="s">
        <v>8</v>
      </c>
      <c r="C36" s="9">
        <v>70</v>
      </c>
      <c r="D36" s="7">
        <v>5.32</v>
      </c>
      <c r="E36" s="7">
        <v>0.56000000000000005</v>
      </c>
      <c r="F36" s="7">
        <v>34.44</v>
      </c>
      <c r="G36" s="7">
        <v>165.66</v>
      </c>
    </row>
    <row r="37" spans="1:7" x14ac:dyDescent="0.25">
      <c r="A37" s="7" t="s">
        <v>42</v>
      </c>
      <c r="B37" s="7" t="s">
        <v>9</v>
      </c>
      <c r="C37" s="9" t="s">
        <v>161</v>
      </c>
      <c r="D37" s="7">
        <v>0.45</v>
      </c>
      <c r="E37" s="7">
        <v>0.05</v>
      </c>
      <c r="F37" s="7">
        <v>15.95</v>
      </c>
      <c r="G37" s="7">
        <v>62.3</v>
      </c>
    </row>
    <row r="38" spans="1:7" s="14" customFormat="1" ht="14.25" x14ac:dyDescent="0.2">
      <c r="A38" s="12"/>
      <c r="B38" s="12" t="s">
        <v>37</v>
      </c>
      <c r="C38" s="13"/>
      <c r="D38" s="12">
        <f>D37+D36+D34+D35+D33</f>
        <v>32.82</v>
      </c>
      <c r="E38" s="12">
        <f t="shared" ref="E38:G38" si="4">E37+E36+E34+E35+E33</f>
        <v>25.35</v>
      </c>
      <c r="F38" s="12">
        <f t="shared" si="4"/>
        <v>87.76</v>
      </c>
      <c r="G38" s="12">
        <f t="shared" si="4"/>
        <v>760.12</v>
      </c>
    </row>
    <row r="39" spans="1:7" s="14" customFormat="1" ht="14.25" x14ac:dyDescent="0.2">
      <c r="A39" s="12"/>
      <c r="B39" s="8" t="s">
        <v>130</v>
      </c>
      <c r="C39" s="13"/>
      <c r="D39" s="12"/>
      <c r="E39" s="12"/>
      <c r="F39" s="12"/>
      <c r="G39" s="12"/>
    </row>
    <row r="40" spans="1:7" s="14" customFormat="1" x14ac:dyDescent="0.25">
      <c r="A40" s="7" t="s">
        <v>111</v>
      </c>
      <c r="B40" s="7" t="s">
        <v>154</v>
      </c>
      <c r="C40" s="9">
        <v>200</v>
      </c>
      <c r="D40" s="7">
        <v>0</v>
      </c>
      <c r="E40" s="7">
        <v>0</v>
      </c>
      <c r="F40" s="7">
        <v>38</v>
      </c>
      <c r="G40" s="7">
        <v>76.8</v>
      </c>
    </row>
    <row r="41" spans="1:7" s="14" customFormat="1" x14ac:dyDescent="0.25">
      <c r="A41" s="12"/>
      <c r="B41" s="7" t="s">
        <v>144</v>
      </c>
      <c r="C41" s="9">
        <v>50</v>
      </c>
      <c r="D41" s="7">
        <v>1.28</v>
      </c>
      <c r="E41" s="7">
        <v>1.1200000000000001</v>
      </c>
      <c r="F41" s="7">
        <v>26.4</v>
      </c>
      <c r="G41" s="7">
        <v>138.6</v>
      </c>
    </row>
    <row r="42" spans="1:7" s="14" customFormat="1" ht="14.25" x14ac:dyDescent="0.2">
      <c r="A42" s="12"/>
      <c r="B42" s="15" t="s">
        <v>143</v>
      </c>
      <c r="C42" s="13"/>
      <c r="D42" s="12">
        <f>D40+D41</f>
        <v>1.28</v>
      </c>
      <c r="E42" s="12">
        <f>E40+E41</f>
        <v>1.1200000000000001</v>
      </c>
      <c r="F42" s="12">
        <f>F40+F41</f>
        <v>64.400000000000006</v>
      </c>
      <c r="G42" s="12">
        <f>G40+G41</f>
        <v>215.39999999999998</v>
      </c>
    </row>
    <row r="43" spans="1:7" x14ac:dyDescent="0.25">
      <c r="A43" s="7"/>
      <c r="B43" s="8" t="s">
        <v>43</v>
      </c>
      <c r="C43" s="9"/>
      <c r="D43" s="7"/>
      <c r="E43" s="7"/>
      <c r="F43" s="7"/>
      <c r="G43" s="7"/>
    </row>
    <row r="44" spans="1:7" x14ac:dyDescent="0.25">
      <c r="A44" s="7" t="s">
        <v>44</v>
      </c>
      <c r="B44" s="7" t="s">
        <v>45</v>
      </c>
      <c r="C44" s="9">
        <v>100</v>
      </c>
      <c r="D44" s="7">
        <v>1.55</v>
      </c>
      <c r="E44" s="7">
        <v>5.75</v>
      </c>
      <c r="F44" s="7">
        <v>9.4</v>
      </c>
      <c r="G44" s="7">
        <v>111</v>
      </c>
    </row>
    <row r="45" spans="1:7" x14ac:dyDescent="0.25">
      <c r="A45" s="7" t="s">
        <v>46</v>
      </c>
      <c r="B45" s="7" t="s">
        <v>156</v>
      </c>
      <c r="C45" s="9" t="s">
        <v>119</v>
      </c>
      <c r="D45" s="7">
        <v>7.02</v>
      </c>
      <c r="E45" s="7">
        <v>8.1999999999999993</v>
      </c>
      <c r="F45" s="7">
        <v>18.95</v>
      </c>
      <c r="G45" s="7">
        <v>191.3</v>
      </c>
    </row>
    <row r="46" spans="1:7" x14ac:dyDescent="0.25">
      <c r="A46" s="7" t="s">
        <v>47</v>
      </c>
      <c r="B46" s="7" t="s">
        <v>13</v>
      </c>
      <c r="C46" s="9">
        <v>200</v>
      </c>
      <c r="D46" s="7">
        <v>4.93</v>
      </c>
      <c r="E46" s="7">
        <v>9.76</v>
      </c>
      <c r="F46" s="7">
        <v>49.64</v>
      </c>
      <c r="G46" s="7">
        <v>293.3</v>
      </c>
    </row>
    <row r="47" spans="1:7" ht="15" customHeight="1" x14ac:dyDescent="0.25">
      <c r="A47" s="7" t="s">
        <v>49</v>
      </c>
      <c r="B47" s="16" t="s">
        <v>48</v>
      </c>
      <c r="C47" s="9" t="s">
        <v>120</v>
      </c>
      <c r="D47" s="7">
        <v>9.4</v>
      </c>
      <c r="E47" s="7">
        <v>7.04</v>
      </c>
      <c r="F47" s="7">
        <v>12.76</v>
      </c>
      <c r="G47" s="7">
        <v>174</v>
      </c>
    </row>
    <row r="48" spans="1:7" x14ac:dyDescent="0.25">
      <c r="A48" s="7"/>
      <c r="B48" s="7" t="s">
        <v>155</v>
      </c>
      <c r="C48" s="9">
        <v>70</v>
      </c>
      <c r="D48" s="7">
        <v>3.5</v>
      </c>
      <c r="E48" s="7">
        <v>0.7</v>
      </c>
      <c r="F48" s="7">
        <v>31.5</v>
      </c>
      <c r="G48" s="7">
        <v>154</v>
      </c>
    </row>
    <row r="49" spans="1:7" x14ac:dyDescent="0.25">
      <c r="A49" s="7" t="s">
        <v>50</v>
      </c>
      <c r="B49" s="7" t="s">
        <v>72</v>
      </c>
      <c r="C49" s="9">
        <v>200</v>
      </c>
      <c r="D49" s="7">
        <v>0</v>
      </c>
      <c r="E49" s="7">
        <v>0</v>
      </c>
      <c r="F49" s="7">
        <v>35.94</v>
      </c>
      <c r="G49" s="7">
        <v>118</v>
      </c>
    </row>
    <row r="50" spans="1:7" s="14" customFormat="1" ht="14.25" x14ac:dyDescent="0.2">
      <c r="A50" s="12"/>
      <c r="B50" s="12" t="s">
        <v>38</v>
      </c>
      <c r="C50" s="13"/>
      <c r="D50" s="12">
        <f>D49+D48+D47+D46+D45+D44</f>
        <v>26.4</v>
      </c>
      <c r="E50" s="12">
        <f>E49+E48+E47+E46+E45+E44+5</f>
        <v>36.450000000000003</v>
      </c>
      <c r="F50" s="12">
        <f>F48+F47+F46+F45+F44</f>
        <v>122.25000000000001</v>
      </c>
      <c r="G50" s="12">
        <f>G48+G47+G46+G45+G44</f>
        <v>923.59999999999991</v>
      </c>
    </row>
    <row r="51" spans="1:7" s="14" customFormat="1" ht="14.25" x14ac:dyDescent="0.2">
      <c r="A51" s="12"/>
      <c r="B51" s="17" t="s">
        <v>36</v>
      </c>
      <c r="C51" s="13"/>
      <c r="D51" s="12">
        <f>D50+D42+D38</f>
        <v>60.5</v>
      </c>
      <c r="E51" s="12">
        <f t="shared" ref="E51:G51" si="5">E50+E42+E38</f>
        <v>62.92</v>
      </c>
      <c r="F51" s="12">
        <f t="shared" si="5"/>
        <v>274.41000000000003</v>
      </c>
      <c r="G51" s="12">
        <f t="shared" si="5"/>
        <v>1899.12</v>
      </c>
    </row>
    <row r="52" spans="1:7" x14ac:dyDescent="0.25">
      <c r="A52" s="7"/>
      <c r="B52" s="7"/>
      <c r="C52" s="9"/>
      <c r="D52" s="7"/>
      <c r="E52" s="7"/>
      <c r="F52" s="7"/>
      <c r="G52" s="7"/>
    </row>
    <row r="53" spans="1:7" x14ac:dyDescent="0.25">
      <c r="A53" s="7"/>
      <c r="B53" s="8" t="s">
        <v>51</v>
      </c>
      <c r="C53" s="9"/>
      <c r="D53" s="7"/>
      <c r="E53" s="7"/>
      <c r="F53" s="7"/>
      <c r="G53" s="7"/>
    </row>
    <row r="54" spans="1:7" x14ac:dyDescent="0.25">
      <c r="A54" s="7" t="s">
        <v>52</v>
      </c>
      <c r="B54" s="7" t="s">
        <v>116</v>
      </c>
      <c r="C54" s="9" t="s">
        <v>122</v>
      </c>
      <c r="D54" s="7">
        <v>12.71</v>
      </c>
      <c r="E54" s="7">
        <v>8.69</v>
      </c>
      <c r="F54" s="7">
        <v>11.64</v>
      </c>
      <c r="G54" s="7">
        <v>172.7</v>
      </c>
    </row>
    <row r="55" spans="1:7" x14ac:dyDescent="0.25">
      <c r="A55" s="7" t="s">
        <v>102</v>
      </c>
      <c r="B55" s="7" t="s">
        <v>101</v>
      </c>
      <c r="C55" s="9" t="s">
        <v>147</v>
      </c>
      <c r="D55" s="7">
        <v>9.15</v>
      </c>
      <c r="E55" s="7">
        <v>13.31</v>
      </c>
      <c r="F55" s="7">
        <v>29.2</v>
      </c>
      <c r="G55" s="7">
        <v>265.89</v>
      </c>
    </row>
    <row r="56" spans="1:7" x14ac:dyDescent="0.25">
      <c r="A56" s="11"/>
      <c r="B56" s="7" t="s">
        <v>8</v>
      </c>
      <c r="C56" s="9">
        <v>70</v>
      </c>
      <c r="D56" s="7">
        <v>5.32</v>
      </c>
      <c r="E56" s="7">
        <v>0.56000000000000005</v>
      </c>
      <c r="F56" s="7">
        <v>34.44</v>
      </c>
      <c r="G56" s="7">
        <v>165.66</v>
      </c>
    </row>
    <row r="57" spans="1:7" x14ac:dyDescent="0.25">
      <c r="A57" s="7" t="s">
        <v>55</v>
      </c>
      <c r="B57" s="7" t="s">
        <v>10</v>
      </c>
      <c r="C57" s="9">
        <v>200</v>
      </c>
      <c r="D57" s="7">
        <v>3.97</v>
      </c>
      <c r="E57" s="7">
        <v>2.1</v>
      </c>
      <c r="F57" s="7">
        <v>25.167999999999999</v>
      </c>
      <c r="G57" s="7">
        <v>145</v>
      </c>
    </row>
    <row r="58" spans="1:7" x14ac:dyDescent="0.25">
      <c r="A58" s="7"/>
      <c r="B58" s="12" t="s">
        <v>37</v>
      </c>
      <c r="C58" s="9"/>
      <c r="D58" s="12">
        <f>D57+D56+D55+D54</f>
        <v>31.150000000000002</v>
      </c>
      <c r="E58" s="12">
        <f t="shared" ref="E58:G58" si="6">E57+E56+E55+E54</f>
        <v>24.66</v>
      </c>
      <c r="F58" s="12">
        <f t="shared" si="6"/>
        <v>100.44799999999999</v>
      </c>
      <c r="G58" s="12">
        <f t="shared" si="6"/>
        <v>749.25</v>
      </c>
    </row>
    <row r="59" spans="1:7" x14ac:dyDescent="0.25">
      <c r="A59" s="7"/>
      <c r="B59" s="8" t="s">
        <v>131</v>
      </c>
      <c r="C59" s="9"/>
      <c r="D59" s="12"/>
      <c r="E59" s="12"/>
      <c r="F59" s="12"/>
      <c r="G59" s="12"/>
    </row>
    <row r="60" spans="1:7" s="14" customFormat="1" x14ac:dyDescent="0.25">
      <c r="A60" s="7" t="s">
        <v>111</v>
      </c>
      <c r="B60" s="7" t="s">
        <v>154</v>
      </c>
      <c r="C60" s="9">
        <v>200</v>
      </c>
      <c r="D60" s="7">
        <v>0</v>
      </c>
      <c r="E60" s="7">
        <v>0</v>
      </c>
      <c r="F60" s="7">
        <v>38</v>
      </c>
      <c r="G60" s="7">
        <v>76.8</v>
      </c>
    </row>
    <row r="61" spans="1:7" x14ac:dyDescent="0.25">
      <c r="A61" s="7"/>
      <c r="B61" s="7" t="s">
        <v>144</v>
      </c>
      <c r="C61" s="9">
        <v>50</v>
      </c>
      <c r="D61" s="7">
        <v>1.28</v>
      </c>
      <c r="E61" s="7">
        <v>1.1200000000000001</v>
      </c>
      <c r="F61" s="7">
        <v>26.4</v>
      </c>
      <c r="G61" s="7">
        <v>138.6</v>
      </c>
    </row>
    <row r="62" spans="1:7" x14ac:dyDescent="0.25">
      <c r="A62" s="7"/>
      <c r="B62" s="15" t="s">
        <v>143</v>
      </c>
      <c r="C62" s="9"/>
      <c r="D62" s="12">
        <f>D60+D61</f>
        <v>1.28</v>
      </c>
      <c r="E62" s="12">
        <f t="shared" ref="E62:G62" si="7">E60+E61</f>
        <v>1.1200000000000001</v>
      </c>
      <c r="F62" s="12">
        <f t="shared" si="7"/>
        <v>64.400000000000006</v>
      </c>
      <c r="G62" s="12">
        <f t="shared" si="7"/>
        <v>215.39999999999998</v>
      </c>
    </row>
    <row r="63" spans="1:7" x14ac:dyDescent="0.25">
      <c r="A63" s="7"/>
      <c r="B63" s="8" t="s">
        <v>56</v>
      </c>
      <c r="C63" s="9"/>
      <c r="D63" s="7"/>
      <c r="E63" s="7"/>
      <c r="F63" s="7"/>
      <c r="G63" s="7"/>
    </row>
    <row r="64" spans="1:7" x14ac:dyDescent="0.25">
      <c r="A64" s="7" t="s">
        <v>97</v>
      </c>
      <c r="B64" s="18" t="s">
        <v>20</v>
      </c>
      <c r="C64" s="9">
        <v>100</v>
      </c>
      <c r="D64" s="7">
        <v>0.66500000000000004</v>
      </c>
      <c r="E64" s="7">
        <v>6.08</v>
      </c>
      <c r="F64" s="7">
        <v>1.8</v>
      </c>
      <c r="G64" s="7">
        <v>65</v>
      </c>
    </row>
    <row r="65" spans="1:7" x14ac:dyDescent="0.25">
      <c r="A65" s="7" t="s">
        <v>58</v>
      </c>
      <c r="B65" s="16" t="s">
        <v>168</v>
      </c>
      <c r="C65" s="9" t="s">
        <v>119</v>
      </c>
      <c r="D65" s="7">
        <v>7.72</v>
      </c>
      <c r="E65" s="7">
        <v>8.5</v>
      </c>
      <c r="F65" s="7">
        <v>27.62</v>
      </c>
      <c r="G65" s="7">
        <v>208.25</v>
      </c>
    </row>
    <row r="66" spans="1:7" x14ac:dyDescent="0.25">
      <c r="A66" s="7" t="s">
        <v>59</v>
      </c>
      <c r="B66" s="18" t="s">
        <v>16</v>
      </c>
      <c r="C66" s="9">
        <v>200</v>
      </c>
      <c r="D66" s="7">
        <v>6.82</v>
      </c>
      <c r="E66" s="7">
        <v>7.75</v>
      </c>
      <c r="F66" s="7">
        <v>37.53</v>
      </c>
      <c r="G66" s="7">
        <v>273.33</v>
      </c>
    </row>
    <row r="67" spans="1:7" x14ac:dyDescent="0.25">
      <c r="A67" s="7" t="s">
        <v>169</v>
      </c>
      <c r="B67" s="7" t="s">
        <v>17</v>
      </c>
      <c r="C67" s="9">
        <v>100</v>
      </c>
      <c r="D67" s="7">
        <v>10.16</v>
      </c>
      <c r="E67" s="7">
        <v>13.92</v>
      </c>
      <c r="F67" s="7">
        <v>13.52</v>
      </c>
      <c r="G67" s="7">
        <v>236</v>
      </c>
    </row>
    <row r="68" spans="1:7" x14ac:dyDescent="0.25">
      <c r="A68" s="7"/>
      <c r="B68" s="7" t="s">
        <v>155</v>
      </c>
      <c r="C68" s="9">
        <v>70</v>
      </c>
      <c r="D68" s="7">
        <v>3.5</v>
      </c>
      <c r="E68" s="7">
        <v>0.7</v>
      </c>
      <c r="F68" s="7">
        <v>31.5</v>
      </c>
      <c r="G68" s="7">
        <v>154</v>
      </c>
    </row>
    <row r="69" spans="1:7" x14ac:dyDescent="0.25">
      <c r="A69" s="7" t="s">
        <v>60</v>
      </c>
      <c r="B69" s="7" t="s">
        <v>19</v>
      </c>
      <c r="C69" s="9">
        <v>200</v>
      </c>
      <c r="D69" s="7">
        <v>0.17</v>
      </c>
      <c r="E69" s="7">
        <v>0.17</v>
      </c>
      <c r="F69" s="7">
        <v>19.18</v>
      </c>
      <c r="G69" s="7">
        <v>76.8</v>
      </c>
    </row>
    <row r="70" spans="1:7" x14ac:dyDescent="0.25">
      <c r="A70" s="7"/>
      <c r="B70" s="12" t="s">
        <v>38</v>
      </c>
      <c r="C70" s="9"/>
      <c r="D70" s="12">
        <f>D69+D68+D67+D66+D65+D64</f>
        <v>29.034999999999997</v>
      </c>
      <c r="E70" s="12">
        <f t="shared" ref="E70:G70" si="8">E69+E68+E67+E66+E65+E64</f>
        <v>37.119999999999997</v>
      </c>
      <c r="F70" s="12">
        <f>+F68+F67+F66+F65+F64</f>
        <v>111.97</v>
      </c>
      <c r="G70" s="12">
        <f t="shared" si="8"/>
        <v>1013.38</v>
      </c>
    </row>
    <row r="71" spans="1:7" x14ac:dyDescent="0.25">
      <c r="A71" s="7"/>
      <c r="B71" s="17" t="s">
        <v>36</v>
      </c>
      <c r="C71" s="9"/>
      <c r="D71" s="12">
        <f>D70+D62+D58</f>
        <v>61.465000000000003</v>
      </c>
      <c r="E71" s="12">
        <f t="shared" ref="E71:G71" si="9">E70+E62+E58</f>
        <v>62.899999999999991</v>
      </c>
      <c r="F71" s="12">
        <f t="shared" si="9"/>
        <v>276.81799999999998</v>
      </c>
      <c r="G71" s="12">
        <f t="shared" si="9"/>
        <v>1978.03</v>
      </c>
    </row>
    <row r="72" spans="1:7" x14ac:dyDescent="0.25">
      <c r="A72" s="7"/>
      <c r="B72" s="7"/>
      <c r="C72" s="9"/>
      <c r="D72" s="7"/>
      <c r="E72" s="7"/>
      <c r="F72" s="7"/>
      <c r="G72" s="7"/>
    </row>
    <row r="73" spans="1:7" x14ac:dyDescent="0.25">
      <c r="A73" s="7"/>
      <c r="B73" s="8" t="s">
        <v>61</v>
      </c>
      <c r="C73" s="9"/>
      <c r="D73" s="7"/>
      <c r="E73" s="7"/>
      <c r="F73" s="7"/>
      <c r="G73" s="7"/>
    </row>
    <row r="74" spans="1:7" x14ac:dyDescent="0.25">
      <c r="A74" s="7" t="s">
        <v>29</v>
      </c>
      <c r="B74" s="7" t="s">
        <v>170</v>
      </c>
      <c r="C74" s="9" t="s">
        <v>124</v>
      </c>
      <c r="D74" s="7">
        <v>7.87</v>
      </c>
      <c r="E74" s="10">
        <v>6.55</v>
      </c>
      <c r="F74" s="7">
        <v>32.380000000000003</v>
      </c>
      <c r="G74" s="7">
        <v>250.6</v>
      </c>
    </row>
    <row r="75" spans="1:7" x14ac:dyDescent="0.25">
      <c r="A75" s="7" t="s">
        <v>171</v>
      </c>
      <c r="B75" s="7" t="s">
        <v>157</v>
      </c>
      <c r="C75" s="9">
        <v>200</v>
      </c>
      <c r="D75" s="7">
        <v>7.6</v>
      </c>
      <c r="E75" s="7">
        <v>9.94</v>
      </c>
      <c r="F75" s="7">
        <v>45.77</v>
      </c>
      <c r="G75" s="7">
        <v>272</v>
      </c>
    </row>
    <row r="76" spans="1:7" x14ac:dyDescent="0.25">
      <c r="A76" s="7" t="s">
        <v>62</v>
      </c>
      <c r="B76" s="7" t="s">
        <v>11</v>
      </c>
      <c r="C76" s="9" t="s">
        <v>121</v>
      </c>
      <c r="D76" s="7">
        <v>7.7</v>
      </c>
      <c r="E76" s="7">
        <v>10.92</v>
      </c>
      <c r="F76" s="7">
        <v>2.75</v>
      </c>
      <c r="G76" s="7">
        <v>129.6</v>
      </c>
    </row>
    <row r="77" spans="1:7" x14ac:dyDescent="0.25">
      <c r="A77" s="11"/>
      <c r="B77" s="7" t="s">
        <v>8</v>
      </c>
      <c r="C77" s="9">
        <v>70</v>
      </c>
      <c r="D77" s="7">
        <v>5.32</v>
      </c>
      <c r="E77" s="7">
        <v>0.56000000000000005</v>
      </c>
      <c r="F77" s="7">
        <v>34.44</v>
      </c>
      <c r="G77" s="7">
        <v>165.66</v>
      </c>
    </row>
    <row r="78" spans="1:7" x14ac:dyDescent="0.25">
      <c r="A78" s="7" t="s">
        <v>30</v>
      </c>
      <c r="B78" s="7" t="s">
        <v>28</v>
      </c>
      <c r="C78" s="9" t="s">
        <v>148</v>
      </c>
      <c r="D78" s="7">
        <v>2.1000000000000001E-2</v>
      </c>
      <c r="E78" s="7">
        <v>5.0000000000000001E-3</v>
      </c>
      <c r="F78" s="7">
        <v>14.975</v>
      </c>
      <c r="G78" s="7">
        <v>60</v>
      </c>
    </row>
    <row r="79" spans="1:7" x14ac:dyDescent="0.25">
      <c r="A79" s="12"/>
      <c r="B79" s="12" t="s">
        <v>37</v>
      </c>
      <c r="C79" s="9"/>
      <c r="D79" s="12">
        <f>D78+D77+D76+D75+D74</f>
        <v>28.510999999999999</v>
      </c>
      <c r="E79" s="12">
        <f t="shared" ref="E79:G79" si="10">E78+E77+E76+E75+E74</f>
        <v>27.974999999999998</v>
      </c>
      <c r="F79" s="12">
        <f>F77+F76+F75+F74</f>
        <v>115.34</v>
      </c>
      <c r="G79" s="12">
        <f t="shared" si="10"/>
        <v>877.86</v>
      </c>
    </row>
    <row r="80" spans="1:7" x14ac:dyDescent="0.25">
      <c r="A80" s="12"/>
      <c r="B80" s="8" t="s">
        <v>132</v>
      </c>
      <c r="C80" s="9"/>
      <c r="D80" s="12"/>
      <c r="E80" s="12"/>
      <c r="F80" s="12"/>
      <c r="G80" s="12"/>
    </row>
    <row r="81" spans="1:7" s="14" customFormat="1" x14ac:dyDescent="0.25">
      <c r="A81" s="7" t="s">
        <v>111</v>
      </c>
      <c r="B81" s="7" t="s">
        <v>154</v>
      </c>
      <c r="C81" s="9">
        <v>200</v>
      </c>
      <c r="D81" s="7">
        <v>0</v>
      </c>
      <c r="E81" s="7">
        <v>0</v>
      </c>
      <c r="F81" s="7">
        <v>38</v>
      </c>
      <c r="G81" s="7">
        <v>76.8</v>
      </c>
    </row>
    <row r="82" spans="1:7" s="14" customFormat="1" x14ac:dyDescent="0.25">
      <c r="A82" s="20" t="s">
        <v>31</v>
      </c>
      <c r="B82" s="20" t="s">
        <v>127</v>
      </c>
      <c r="C82" s="21">
        <v>200</v>
      </c>
      <c r="D82" s="20">
        <v>0.52</v>
      </c>
      <c r="E82" s="20">
        <v>0.34</v>
      </c>
      <c r="F82" s="20">
        <v>14.7</v>
      </c>
      <c r="G82" s="20">
        <v>104</v>
      </c>
    </row>
    <row r="83" spans="1:7" x14ac:dyDescent="0.25">
      <c r="A83" s="12"/>
      <c r="B83" s="15" t="s">
        <v>143</v>
      </c>
      <c r="C83" s="9"/>
      <c r="D83" s="12">
        <f>D81+D82</f>
        <v>0.52</v>
      </c>
      <c r="E83" s="12">
        <f t="shared" ref="E83:G83" si="11">E81+E82</f>
        <v>0.34</v>
      </c>
      <c r="F83" s="12">
        <f t="shared" si="11"/>
        <v>52.7</v>
      </c>
      <c r="G83" s="12">
        <f t="shared" si="11"/>
        <v>180.8</v>
      </c>
    </row>
    <row r="84" spans="1:7" x14ac:dyDescent="0.25">
      <c r="A84" s="7"/>
      <c r="B84" s="8" t="s">
        <v>63</v>
      </c>
      <c r="C84" s="9"/>
      <c r="D84" s="7"/>
      <c r="E84" s="7"/>
      <c r="F84" s="7"/>
      <c r="G84" s="7"/>
    </row>
    <row r="85" spans="1:7" x14ac:dyDescent="0.25">
      <c r="A85" s="7" t="s">
        <v>162</v>
      </c>
      <c r="B85" s="7" t="s">
        <v>153</v>
      </c>
      <c r="C85" s="9">
        <v>100</v>
      </c>
      <c r="D85" s="7">
        <v>1.1200000000000001</v>
      </c>
      <c r="E85" s="7">
        <v>5.25</v>
      </c>
      <c r="F85" s="7">
        <v>5.25</v>
      </c>
      <c r="G85" s="7">
        <v>71</v>
      </c>
    </row>
    <row r="86" spans="1:7" ht="30" x14ac:dyDescent="0.25">
      <c r="A86" s="7" t="s">
        <v>65</v>
      </c>
      <c r="B86" s="16" t="s">
        <v>64</v>
      </c>
      <c r="C86" s="9" t="s">
        <v>119</v>
      </c>
      <c r="D86" s="7">
        <v>7.5</v>
      </c>
      <c r="E86" s="7">
        <v>7.99</v>
      </c>
      <c r="F86" s="7">
        <v>23.09</v>
      </c>
      <c r="G86" s="7">
        <v>184</v>
      </c>
    </row>
    <row r="87" spans="1:7" x14ac:dyDescent="0.25">
      <c r="A87" s="7" t="s">
        <v>66</v>
      </c>
      <c r="B87" s="7" t="s">
        <v>12</v>
      </c>
      <c r="C87" s="9">
        <v>250</v>
      </c>
      <c r="D87" s="7">
        <v>15.9</v>
      </c>
      <c r="E87" s="7">
        <v>15.4</v>
      </c>
      <c r="F87" s="7">
        <v>27.92</v>
      </c>
      <c r="G87" s="7">
        <v>307.5</v>
      </c>
    </row>
    <row r="88" spans="1:7" x14ac:dyDescent="0.25">
      <c r="A88" s="7"/>
      <c r="B88" s="7" t="s">
        <v>155</v>
      </c>
      <c r="C88" s="9">
        <v>70</v>
      </c>
      <c r="D88" s="7">
        <v>3.5</v>
      </c>
      <c r="E88" s="7">
        <v>0.7</v>
      </c>
      <c r="F88" s="7">
        <v>31.5</v>
      </c>
      <c r="G88" s="7">
        <v>154</v>
      </c>
    </row>
    <row r="89" spans="1:7" x14ac:dyDescent="0.25">
      <c r="A89" s="7" t="s">
        <v>35</v>
      </c>
      <c r="B89" s="7" t="s">
        <v>18</v>
      </c>
      <c r="C89" s="9">
        <v>200</v>
      </c>
      <c r="D89" s="7">
        <v>0.54</v>
      </c>
      <c r="E89" s="7">
        <v>0</v>
      </c>
      <c r="F89" s="7">
        <v>17.579999999999998</v>
      </c>
      <c r="G89" s="7">
        <v>70.53</v>
      </c>
    </row>
    <row r="90" spans="1:7" x14ac:dyDescent="0.25">
      <c r="A90" s="7"/>
      <c r="B90" s="12" t="s">
        <v>38</v>
      </c>
      <c r="C90" s="9"/>
      <c r="D90" s="12">
        <f>D89+D88+D87+D86+D85+D88</f>
        <v>32.06</v>
      </c>
      <c r="E90" s="12">
        <f>E89+E88+E87+E86+E85+E85</f>
        <v>34.590000000000003</v>
      </c>
      <c r="F90" s="12">
        <f t="shared" ref="F90:G90" si="12">F89+F88+F87+F86+F85</f>
        <v>105.34</v>
      </c>
      <c r="G90" s="12">
        <f t="shared" si="12"/>
        <v>787.03</v>
      </c>
    </row>
    <row r="91" spans="1:7" x14ac:dyDescent="0.25">
      <c r="A91" s="7"/>
      <c r="B91" s="17" t="s">
        <v>36</v>
      </c>
      <c r="C91" s="9"/>
      <c r="D91" s="12">
        <f>D90+D83+D79</f>
        <v>61.091000000000008</v>
      </c>
      <c r="E91" s="12">
        <f t="shared" ref="E91:G91" si="13">E90+E83+E79</f>
        <v>62.905000000000001</v>
      </c>
      <c r="F91" s="12">
        <f t="shared" si="13"/>
        <v>273.38</v>
      </c>
      <c r="G91" s="12">
        <f t="shared" si="13"/>
        <v>1845.69</v>
      </c>
    </row>
    <row r="92" spans="1:7" x14ac:dyDescent="0.25">
      <c r="A92" s="7"/>
      <c r="B92" s="7"/>
      <c r="C92" s="9"/>
      <c r="D92" s="7"/>
      <c r="E92" s="7"/>
      <c r="F92" s="7"/>
      <c r="G92" s="7"/>
    </row>
    <row r="93" spans="1:7" x14ac:dyDescent="0.25">
      <c r="A93" s="7"/>
      <c r="B93" s="8" t="s">
        <v>67</v>
      </c>
      <c r="C93" s="9"/>
      <c r="D93" s="7"/>
      <c r="E93" s="7"/>
      <c r="F93" s="7"/>
      <c r="G93" s="7"/>
    </row>
    <row r="94" spans="1:7" ht="30" x14ac:dyDescent="0.25">
      <c r="A94" s="7" t="s">
        <v>172</v>
      </c>
      <c r="B94" s="16" t="s">
        <v>27</v>
      </c>
      <c r="C94" s="9" t="s">
        <v>147</v>
      </c>
      <c r="D94" s="7">
        <v>10.6</v>
      </c>
      <c r="E94" s="7">
        <v>16.61</v>
      </c>
      <c r="F94" s="7">
        <v>25.22</v>
      </c>
      <c r="G94" s="7">
        <v>278.45999999999998</v>
      </c>
    </row>
    <row r="95" spans="1:7" x14ac:dyDescent="0.25">
      <c r="A95" s="7" t="s">
        <v>112</v>
      </c>
      <c r="B95" s="7" t="s">
        <v>109</v>
      </c>
      <c r="C95" s="9">
        <v>40</v>
      </c>
      <c r="D95" s="7">
        <v>6.6</v>
      </c>
      <c r="E95" s="7">
        <v>6.1</v>
      </c>
      <c r="F95" s="7">
        <v>0.3</v>
      </c>
      <c r="G95" s="7">
        <v>80</v>
      </c>
    </row>
    <row r="96" spans="1:7" x14ac:dyDescent="0.25">
      <c r="A96" s="11"/>
      <c r="B96" s="7" t="s">
        <v>8</v>
      </c>
      <c r="C96" s="9">
        <v>70</v>
      </c>
      <c r="D96" s="7">
        <v>5.32</v>
      </c>
      <c r="E96" s="7">
        <v>0.56000000000000005</v>
      </c>
      <c r="F96" s="7">
        <v>34.44</v>
      </c>
      <c r="G96" s="7">
        <v>165.66</v>
      </c>
    </row>
    <row r="97" spans="1:7" x14ac:dyDescent="0.25">
      <c r="A97" s="7" t="s">
        <v>42</v>
      </c>
      <c r="B97" s="7" t="s">
        <v>9</v>
      </c>
      <c r="C97" s="9" t="s">
        <v>161</v>
      </c>
      <c r="D97" s="7">
        <v>0.45</v>
      </c>
      <c r="E97" s="7">
        <v>0.05</v>
      </c>
      <c r="F97" s="7">
        <v>15.95</v>
      </c>
      <c r="G97" s="7">
        <v>62.3</v>
      </c>
    </row>
    <row r="98" spans="1:7" s="14" customFormat="1" x14ac:dyDescent="0.25">
      <c r="A98" s="20" t="s">
        <v>31</v>
      </c>
      <c r="B98" s="20" t="s">
        <v>127</v>
      </c>
      <c r="C98" s="21">
        <v>200</v>
      </c>
      <c r="D98" s="20">
        <v>0.52</v>
      </c>
      <c r="E98" s="20">
        <v>0.34</v>
      </c>
      <c r="F98" s="20">
        <v>14.7</v>
      </c>
      <c r="G98" s="20">
        <v>104</v>
      </c>
    </row>
    <row r="99" spans="1:7" x14ac:dyDescent="0.25">
      <c r="A99" s="7"/>
      <c r="B99" s="12" t="s">
        <v>37</v>
      </c>
      <c r="C99" s="9"/>
      <c r="D99" s="12">
        <f>D97+D96+D95+D94+D98</f>
        <v>23.49</v>
      </c>
      <c r="E99" s="12">
        <f t="shared" ref="E99:G99" si="14">E97+E96+E95+E94+E98</f>
        <v>23.66</v>
      </c>
      <c r="F99" s="12">
        <f t="shared" si="14"/>
        <v>90.61</v>
      </c>
      <c r="G99" s="12">
        <f t="shared" si="14"/>
        <v>690.42</v>
      </c>
    </row>
    <row r="100" spans="1:7" x14ac:dyDescent="0.25">
      <c r="A100" s="7"/>
      <c r="B100" s="8" t="s">
        <v>133</v>
      </c>
      <c r="C100" s="9"/>
      <c r="D100" s="12"/>
      <c r="E100" s="12"/>
      <c r="F100" s="12"/>
      <c r="G100" s="12"/>
    </row>
    <row r="101" spans="1:7" s="14" customFormat="1" x14ac:dyDescent="0.25">
      <c r="A101" s="7" t="s">
        <v>111</v>
      </c>
      <c r="B101" s="7" t="s">
        <v>154</v>
      </c>
      <c r="C101" s="9">
        <v>200</v>
      </c>
      <c r="D101" s="7">
        <v>0</v>
      </c>
      <c r="E101" s="7">
        <v>0</v>
      </c>
      <c r="F101" s="7">
        <v>38</v>
      </c>
      <c r="G101" s="7">
        <v>76.8</v>
      </c>
    </row>
    <row r="102" spans="1:7" x14ac:dyDescent="0.25">
      <c r="A102" s="7"/>
      <c r="B102" s="7" t="s">
        <v>144</v>
      </c>
      <c r="C102" s="9">
        <v>50</v>
      </c>
      <c r="D102" s="7">
        <v>1.28</v>
      </c>
      <c r="E102" s="7">
        <v>1.1200000000000001</v>
      </c>
      <c r="F102" s="7">
        <v>26.4</v>
      </c>
      <c r="G102" s="7">
        <v>138.6</v>
      </c>
    </row>
    <row r="103" spans="1:7" x14ac:dyDescent="0.25">
      <c r="A103" s="7"/>
      <c r="B103" s="15" t="s">
        <v>143</v>
      </c>
      <c r="C103" s="9"/>
      <c r="D103" s="12">
        <f>D102+D101</f>
        <v>1.28</v>
      </c>
      <c r="E103" s="12">
        <f t="shared" ref="E103:G103" si="15">E102+E101</f>
        <v>1.1200000000000001</v>
      </c>
      <c r="F103" s="12">
        <f t="shared" si="15"/>
        <v>64.400000000000006</v>
      </c>
      <c r="G103" s="12">
        <f t="shared" si="15"/>
        <v>215.39999999999998</v>
      </c>
    </row>
    <row r="104" spans="1:7" x14ac:dyDescent="0.25">
      <c r="A104" s="7"/>
      <c r="B104" s="8" t="s">
        <v>68</v>
      </c>
      <c r="C104" s="9"/>
      <c r="D104" s="7"/>
      <c r="E104" s="7"/>
      <c r="F104" s="7"/>
      <c r="G104" s="7"/>
    </row>
    <row r="105" spans="1:7" x14ac:dyDescent="0.25">
      <c r="A105" s="7" t="s">
        <v>173</v>
      </c>
      <c r="B105" s="7" t="s">
        <v>146</v>
      </c>
      <c r="C105" s="9">
        <v>100</v>
      </c>
      <c r="D105" s="7">
        <v>1.17</v>
      </c>
      <c r="E105" s="7">
        <v>5.0999999999999996</v>
      </c>
      <c r="F105" s="7">
        <v>11.09</v>
      </c>
      <c r="G105" s="7">
        <v>106</v>
      </c>
    </row>
    <row r="106" spans="1:7" ht="30" x14ac:dyDescent="0.25">
      <c r="A106" s="7" t="s">
        <v>70</v>
      </c>
      <c r="B106" s="16" t="s">
        <v>69</v>
      </c>
      <c r="C106" s="9" t="s">
        <v>119</v>
      </c>
      <c r="D106" s="7">
        <v>7.5</v>
      </c>
      <c r="E106" s="7">
        <v>8.5</v>
      </c>
      <c r="F106" s="7">
        <v>18.2</v>
      </c>
      <c r="G106" s="7">
        <v>155.69999999999999</v>
      </c>
    </row>
    <row r="107" spans="1:7" x14ac:dyDescent="0.25">
      <c r="A107" s="7" t="s">
        <v>40</v>
      </c>
      <c r="B107" s="7" t="s">
        <v>5</v>
      </c>
      <c r="C107" s="9">
        <v>200</v>
      </c>
      <c r="D107" s="7">
        <v>4.1100000000000003</v>
      </c>
      <c r="E107" s="7">
        <v>6.2</v>
      </c>
      <c r="F107" s="7">
        <v>29.37</v>
      </c>
      <c r="G107" s="7">
        <v>194.66</v>
      </c>
    </row>
    <row r="108" spans="1:7" x14ac:dyDescent="0.25">
      <c r="A108" s="7" t="s">
        <v>71</v>
      </c>
      <c r="B108" s="7" t="s">
        <v>15</v>
      </c>
      <c r="C108" s="9">
        <v>100</v>
      </c>
      <c r="D108" s="7">
        <v>9.99</v>
      </c>
      <c r="E108" s="7">
        <v>13.4</v>
      </c>
      <c r="F108" s="7">
        <v>24.4</v>
      </c>
      <c r="G108" s="7">
        <v>204</v>
      </c>
    </row>
    <row r="109" spans="1:7" x14ac:dyDescent="0.25">
      <c r="A109" s="7"/>
      <c r="B109" s="7" t="s">
        <v>155</v>
      </c>
      <c r="C109" s="9">
        <v>70</v>
      </c>
      <c r="D109" s="7">
        <v>3.5</v>
      </c>
      <c r="E109" s="7">
        <v>0.7</v>
      </c>
      <c r="F109" s="7">
        <v>31.5</v>
      </c>
      <c r="G109" s="7">
        <v>154</v>
      </c>
    </row>
    <row r="110" spans="1:7" x14ac:dyDescent="0.25">
      <c r="A110" s="7" t="s">
        <v>50</v>
      </c>
      <c r="B110" s="7" t="s">
        <v>72</v>
      </c>
      <c r="C110" s="9">
        <v>200</v>
      </c>
      <c r="D110" s="7">
        <v>0</v>
      </c>
      <c r="E110" s="7">
        <v>0</v>
      </c>
      <c r="F110" s="7">
        <v>35.94</v>
      </c>
      <c r="G110" s="7">
        <v>118</v>
      </c>
    </row>
    <row r="111" spans="1:7" x14ac:dyDescent="0.25">
      <c r="A111" s="7"/>
      <c r="B111" s="12" t="s">
        <v>38</v>
      </c>
      <c r="C111" s="9"/>
      <c r="D111" s="12">
        <f>D110+D109+D108+D107+D106+D105+D108</f>
        <v>36.260000000000005</v>
      </c>
      <c r="E111" s="12">
        <f>E110+E109+E108+E107+E106+E105+E105</f>
        <v>39</v>
      </c>
      <c r="F111" s="12">
        <f>F110+F109+F107+F106+F105</f>
        <v>126.10000000000001</v>
      </c>
      <c r="G111" s="12">
        <f t="shared" ref="G111" si="16">G110+G109+G108+G107+G106+G105</f>
        <v>932.3599999999999</v>
      </c>
    </row>
    <row r="112" spans="1:7" x14ac:dyDescent="0.25">
      <c r="A112" s="7"/>
      <c r="B112" s="17" t="s">
        <v>36</v>
      </c>
      <c r="C112" s="9"/>
      <c r="D112" s="12">
        <f>D111+D103+D99</f>
        <v>61.03</v>
      </c>
      <c r="E112" s="12">
        <f t="shared" ref="E112:G112" si="17">E111+E103+E99</f>
        <v>63.78</v>
      </c>
      <c r="F112" s="12">
        <f t="shared" si="17"/>
        <v>281.11</v>
      </c>
      <c r="G112" s="12">
        <f t="shared" si="17"/>
        <v>1838.1799999999998</v>
      </c>
    </row>
    <row r="113" spans="1:7" x14ac:dyDescent="0.25">
      <c r="A113" s="7"/>
      <c r="B113" s="7"/>
      <c r="C113" s="9"/>
      <c r="D113" s="7"/>
      <c r="E113" s="7"/>
      <c r="F113" s="7"/>
      <c r="G113" s="7"/>
    </row>
    <row r="114" spans="1:7" x14ac:dyDescent="0.25">
      <c r="A114" s="7"/>
      <c r="B114" s="8" t="s">
        <v>73</v>
      </c>
      <c r="C114" s="9"/>
      <c r="D114" s="7"/>
      <c r="E114" s="7"/>
      <c r="F114" s="7"/>
      <c r="G114" s="7"/>
    </row>
    <row r="115" spans="1:7" x14ac:dyDescent="0.25">
      <c r="A115" s="7" t="s">
        <v>57</v>
      </c>
      <c r="B115" s="18" t="s">
        <v>150</v>
      </c>
      <c r="C115" s="9">
        <v>30</v>
      </c>
      <c r="D115" s="7">
        <v>7.8</v>
      </c>
      <c r="E115" s="7">
        <v>7.94</v>
      </c>
      <c r="F115" s="7">
        <v>1.05</v>
      </c>
      <c r="G115" s="7">
        <v>109.5</v>
      </c>
    </row>
    <row r="116" spans="1:7" x14ac:dyDescent="0.25">
      <c r="A116" s="7" t="s">
        <v>174</v>
      </c>
      <c r="B116" s="7" t="s">
        <v>6</v>
      </c>
      <c r="C116" s="9">
        <v>200</v>
      </c>
      <c r="D116" s="7">
        <v>6.67</v>
      </c>
      <c r="E116" s="7">
        <v>10.4</v>
      </c>
      <c r="F116" s="7">
        <v>31.23</v>
      </c>
      <c r="G116" s="7">
        <v>216.33</v>
      </c>
    </row>
    <row r="117" spans="1:7" x14ac:dyDescent="0.25">
      <c r="A117" s="7" t="s">
        <v>175</v>
      </c>
      <c r="B117" s="16" t="s">
        <v>110</v>
      </c>
      <c r="C117" s="9">
        <v>100</v>
      </c>
      <c r="D117" s="7">
        <v>10.5</v>
      </c>
      <c r="E117" s="7">
        <v>7.11</v>
      </c>
      <c r="F117" s="7">
        <v>9.7799999999999994</v>
      </c>
      <c r="G117" s="7">
        <v>202</v>
      </c>
    </row>
    <row r="118" spans="1:7" x14ac:dyDescent="0.25">
      <c r="A118" s="11"/>
      <c r="B118" s="7" t="s">
        <v>8</v>
      </c>
      <c r="C118" s="9">
        <v>70</v>
      </c>
      <c r="D118" s="7">
        <v>5.32</v>
      </c>
      <c r="E118" s="7">
        <v>0.56000000000000005</v>
      </c>
      <c r="F118" s="7">
        <v>34.44</v>
      </c>
      <c r="G118" s="7">
        <v>165.66</v>
      </c>
    </row>
    <row r="119" spans="1:7" x14ac:dyDescent="0.25">
      <c r="A119" s="7" t="s">
        <v>55</v>
      </c>
      <c r="B119" s="7" t="s">
        <v>10</v>
      </c>
      <c r="C119" s="9">
        <v>200</v>
      </c>
      <c r="D119" s="7">
        <v>3.97</v>
      </c>
      <c r="E119" s="7">
        <v>2.1</v>
      </c>
      <c r="F119" s="7">
        <v>25.167999999999999</v>
      </c>
      <c r="G119" s="7">
        <v>145</v>
      </c>
    </row>
    <row r="120" spans="1:7" x14ac:dyDescent="0.25">
      <c r="A120" s="7"/>
      <c r="B120" s="12" t="s">
        <v>37</v>
      </c>
      <c r="C120" s="9"/>
      <c r="D120" s="12">
        <f>D119+D118+D117+D116+D115</f>
        <v>34.26</v>
      </c>
      <c r="E120" s="12">
        <f t="shared" ref="E120:G120" si="18">E119+E118+E117+E116+E115</f>
        <v>28.110000000000003</v>
      </c>
      <c r="F120" s="12">
        <f t="shared" si="18"/>
        <v>101.66799999999999</v>
      </c>
      <c r="G120" s="12">
        <f t="shared" si="18"/>
        <v>838.49</v>
      </c>
    </row>
    <row r="121" spans="1:7" x14ac:dyDescent="0.25">
      <c r="A121" s="7"/>
      <c r="B121" s="8" t="s">
        <v>134</v>
      </c>
      <c r="C121" s="9"/>
      <c r="D121" s="12"/>
      <c r="E121" s="12"/>
      <c r="F121" s="12"/>
      <c r="G121" s="12"/>
    </row>
    <row r="122" spans="1:7" s="14" customFormat="1" x14ac:dyDescent="0.25">
      <c r="A122" s="20" t="s">
        <v>31</v>
      </c>
      <c r="B122" s="20" t="s">
        <v>127</v>
      </c>
      <c r="C122" s="21">
        <v>200</v>
      </c>
      <c r="D122" s="20">
        <v>0.52</v>
      </c>
      <c r="E122" s="20">
        <v>0.34</v>
      </c>
      <c r="F122" s="20">
        <v>14.7</v>
      </c>
      <c r="G122" s="20">
        <v>104</v>
      </c>
    </row>
    <row r="123" spans="1:7" s="14" customFormat="1" x14ac:dyDescent="0.25">
      <c r="A123" s="7" t="s">
        <v>111</v>
      </c>
      <c r="B123" s="7" t="s">
        <v>154</v>
      </c>
      <c r="C123" s="9">
        <v>200</v>
      </c>
      <c r="D123" s="7">
        <v>0</v>
      </c>
      <c r="E123" s="7">
        <v>0</v>
      </c>
      <c r="F123" s="7">
        <v>38</v>
      </c>
      <c r="G123" s="7">
        <v>76.8</v>
      </c>
    </row>
    <row r="124" spans="1:7" x14ac:dyDescent="0.25">
      <c r="A124" s="7"/>
      <c r="B124" s="15" t="s">
        <v>143</v>
      </c>
      <c r="C124" s="9"/>
      <c r="D124" s="12">
        <f>D123+D122</f>
        <v>0.52</v>
      </c>
      <c r="E124" s="12">
        <f t="shared" ref="E124:G124" si="19">E123+E122</f>
        <v>0.34</v>
      </c>
      <c r="F124" s="12">
        <f t="shared" si="19"/>
        <v>52.7</v>
      </c>
      <c r="G124" s="12">
        <f t="shared" si="19"/>
        <v>180.8</v>
      </c>
    </row>
    <row r="125" spans="1:7" x14ac:dyDescent="0.25">
      <c r="A125" s="7"/>
      <c r="B125" s="8" t="s">
        <v>74</v>
      </c>
      <c r="C125" s="9"/>
      <c r="D125" s="7"/>
      <c r="E125" s="7"/>
      <c r="F125" s="7"/>
      <c r="G125" s="7"/>
    </row>
    <row r="126" spans="1:7" x14ac:dyDescent="0.25">
      <c r="A126" s="7" t="s">
        <v>97</v>
      </c>
      <c r="B126" s="18" t="s">
        <v>20</v>
      </c>
      <c r="C126" s="9">
        <v>100</v>
      </c>
      <c r="D126" s="7">
        <v>0.66500000000000004</v>
      </c>
      <c r="E126" s="7">
        <v>6.08</v>
      </c>
      <c r="F126" s="7">
        <v>1.8</v>
      </c>
      <c r="G126" s="7">
        <v>65</v>
      </c>
    </row>
    <row r="127" spans="1:7" ht="30" x14ac:dyDescent="0.25">
      <c r="A127" s="7" t="s">
        <v>75</v>
      </c>
      <c r="B127" s="16" t="s">
        <v>115</v>
      </c>
      <c r="C127" s="9" t="s">
        <v>119</v>
      </c>
      <c r="D127" s="7">
        <v>6.59</v>
      </c>
      <c r="E127" s="7">
        <v>7.62</v>
      </c>
      <c r="F127" s="7">
        <v>24.45</v>
      </c>
      <c r="G127" s="7">
        <v>232</v>
      </c>
    </row>
    <row r="128" spans="1:7" x14ac:dyDescent="0.25">
      <c r="A128" s="7" t="s">
        <v>76</v>
      </c>
      <c r="B128" s="16" t="s">
        <v>176</v>
      </c>
      <c r="C128" s="9">
        <v>200</v>
      </c>
      <c r="D128" s="7">
        <v>9.14</v>
      </c>
      <c r="E128" s="7">
        <v>10.1</v>
      </c>
      <c r="F128" s="7">
        <v>44</v>
      </c>
      <c r="G128" s="7">
        <v>226.66</v>
      </c>
    </row>
    <row r="129" spans="1:7" x14ac:dyDescent="0.25">
      <c r="A129" s="7" t="s">
        <v>77</v>
      </c>
      <c r="B129" s="7" t="s">
        <v>158</v>
      </c>
      <c r="C129" s="9" t="s">
        <v>121</v>
      </c>
      <c r="D129" s="7">
        <v>9.27</v>
      </c>
      <c r="E129" s="7">
        <v>8.2899999999999991</v>
      </c>
      <c r="F129" s="7">
        <v>19.88</v>
      </c>
      <c r="G129" s="7">
        <v>198</v>
      </c>
    </row>
    <row r="130" spans="1:7" x14ac:dyDescent="0.25">
      <c r="A130" s="7"/>
      <c r="B130" s="7" t="s">
        <v>155</v>
      </c>
      <c r="C130" s="9">
        <v>70</v>
      </c>
      <c r="D130" s="7">
        <v>3.5</v>
      </c>
      <c r="E130" s="7">
        <v>0.7</v>
      </c>
      <c r="F130" s="7">
        <v>31.5</v>
      </c>
      <c r="G130" s="7">
        <v>154</v>
      </c>
    </row>
    <row r="131" spans="1:7" x14ac:dyDescent="0.25">
      <c r="A131" s="7" t="s">
        <v>60</v>
      </c>
      <c r="B131" s="7" t="s">
        <v>19</v>
      </c>
      <c r="C131" s="9">
        <v>200</v>
      </c>
      <c r="D131" s="7">
        <v>0.17</v>
      </c>
      <c r="E131" s="7">
        <v>0.17</v>
      </c>
      <c r="F131" s="7">
        <v>19.18</v>
      </c>
      <c r="G131" s="7">
        <v>76.8</v>
      </c>
    </row>
    <row r="132" spans="1:7" x14ac:dyDescent="0.25">
      <c r="A132" s="7"/>
      <c r="B132" s="12" t="s">
        <v>38</v>
      </c>
      <c r="C132" s="9"/>
      <c r="D132" s="12">
        <f>D131+D130+D129+D128+D127+D126</f>
        <v>29.334999999999997</v>
      </c>
      <c r="E132" s="12">
        <f t="shared" ref="E132:G132" si="20">E131+E130+E129+E128+E127+E126</f>
        <v>32.96</v>
      </c>
      <c r="F132" s="12">
        <f>F130+F129+F128+F127+F126</f>
        <v>121.63</v>
      </c>
      <c r="G132" s="12">
        <f t="shared" si="20"/>
        <v>952.46</v>
      </c>
    </row>
    <row r="133" spans="1:7" x14ac:dyDescent="0.25">
      <c r="A133" s="7"/>
      <c r="B133" s="17" t="s">
        <v>36</v>
      </c>
      <c r="C133" s="9"/>
      <c r="D133" s="12">
        <f>D132+D124+D120</f>
        <v>64.114999999999995</v>
      </c>
      <c r="E133" s="12">
        <f t="shared" ref="E133:G133" si="21">E132+E124+E120</f>
        <v>61.410000000000011</v>
      </c>
      <c r="F133" s="12">
        <f t="shared" si="21"/>
        <v>275.99799999999999</v>
      </c>
      <c r="G133" s="12">
        <f t="shared" si="21"/>
        <v>1971.75</v>
      </c>
    </row>
    <row r="134" spans="1:7" x14ac:dyDescent="0.25">
      <c r="A134" s="7"/>
      <c r="B134" s="7"/>
      <c r="C134" s="9"/>
      <c r="D134" s="7"/>
      <c r="E134" s="7"/>
      <c r="F134" s="7"/>
      <c r="G134" s="7"/>
    </row>
    <row r="135" spans="1:7" x14ac:dyDescent="0.25">
      <c r="A135" s="7"/>
      <c r="B135" s="8" t="s">
        <v>78</v>
      </c>
      <c r="C135" s="9"/>
      <c r="D135" s="7"/>
      <c r="E135" s="7"/>
      <c r="F135" s="7"/>
      <c r="G135" s="7"/>
    </row>
    <row r="136" spans="1:7" x14ac:dyDescent="0.25">
      <c r="A136" s="7" t="s">
        <v>79</v>
      </c>
      <c r="B136" s="7" t="s">
        <v>3</v>
      </c>
      <c r="C136" s="9" t="s">
        <v>124</v>
      </c>
      <c r="D136" s="7">
        <v>15.88</v>
      </c>
      <c r="E136" s="7">
        <v>10.86</v>
      </c>
      <c r="F136" s="7">
        <v>17.43</v>
      </c>
      <c r="G136" s="7">
        <v>247</v>
      </c>
    </row>
    <row r="137" spans="1:7" x14ac:dyDescent="0.25">
      <c r="A137" s="7" t="s">
        <v>172</v>
      </c>
      <c r="B137" s="16" t="s">
        <v>113</v>
      </c>
      <c r="C137" s="9" t="s">
        <v>147</v>
      </c>
      <c r="D137" s="7">
        <v>10.73</v>
      </c>
      <c r="E137" s="7">
        <v>13.83</v>
      </c>
      <c r="F137" s="18">
        <v>38.119999999999997</v>
      </c>
      <c r="G137" s="7">
        <v>310.33999999999997</v>
      </c>
    </row>
    <row r="138" spans="1:7" x14ac:dyDescent="0.25">
      <c r="A138" s="7" t="s">
        <v>30</v>
      </c>
      <c r="B138" s="7" t="s">
        <v>28</v>
      </c>
      <c r="C138" s="9" t="s">
        <v>148</v>
      </c>
      <c r="D138" s="7">
        <v>2.1000000000000001E-2</v>
      </c>
      <c r="E138" s="7">
        <v>5.0000000000000001E-3</v>
      </c>
      <c r="F138" s="7">
        <v>14.975</v>
      </c>
      <c r="G138" s="7">
        <v>60</v>
      </c>
    </row>
    <row r="139" spans="1:7" x14ac:dyDescent="0.25">
      <c r="A139" s="11"/>
      <c r="B139" s="7" t="s">
        <v>8</v>
      </c>
      <c r="C139" s="9">
        <v>70</v>
      </c>
      <c r="D139" s="7">
        <v>5.32</v>
      </c>
      <c r="E139" s="7">
        <v>0.56000000000000005</v>
      </c>
      <c r="F139" s="7">
        <v>34.44</v>
      </c>
      <c r="G139" s="7">
        <v>165.66</v>
      </c>
    </row>
    <row r="140" spans="1:7" s="14" customFormat="1" x14ac:dyDescent="0.25">
      <c r="A140" s="20" t="s">
        <v>31</v>
      </c>
      <c r="B140" s="20" t="s">
        <v>127</v>
      </c>
      <c r="C140" s="21">
        <v>200</v>
      </c>
      <c r="D140" s="20">
        <v>0.52</v>
      </c>
      <c r="E140" s="20">
        <v>0.34</v>
      </c>
      <c r="F140" s="20">
        <v>14.7</v>
      </c>
      <c r="G140" s="20">
        <v>104</v>
      </c>
    </row>
    <row r="141" spans="1:7" x14ac:dyDescent="0.25">
      <c r="A141" s="7"/>
      <c r="B141" s="12" t="s">
        <v>37</v>
      </c>
      <c r="C141" s="9"/>
      <c r="D141" s="12">
        <f>D139+D138+D137+D136+D140</f>
        <v>32.471000000000004</v>
      </c>
      <c r="E141" s="12">
        <f t="shared" ref="E141:G141" si="22">E139+E138+E137+E136+E140</f>
        <v>25.594999999999999</v>
      </c>
      <c r="F141" s="12">
        <f t="shared" si="22"/>
        <v>119.66500000000001</v>
      </c>
      <c r="G141" s="12">
        <f t="shared" si="22"/>
        <v>887</v>
      </c>
    </row>
    <row r="142" spans="1:7" x14ac:dyDescent="0.25">
      <c r="A142" s="7"/>
      <c r="B142" s="8" t="s">
        <v>135</v>
      </c>
      <c r="C142" s="9"/>
      <c r="D142" s="12"/>
      <c r="E142" s="12"/>
      <c r="F142" s="12"/>
      <c r="G142" s="12"/>
    </row>
    <row r="143" spans="1:7" s="14" customFormat="1" x14ac:dyDescent="0.25">
      <c r="A143" s="7" t="s">
        <v>111</v>
      </c>
      <c r="B143" s="7" t="s">
        <v>154</v>
      </c>
      <c r="C143" s="9">
        <v>200</v>
      </c>
      <c r="D143" s="7">
        <v>0</v>
      </c>
      <c r="E143" s="7">
        <v>0</v>
      </c>
      <c r="F143" s="7">
        <v>38</v>
      </c>
      <c r="G143" s="7">
        <v>76.8</v>
      </c>
    </row>
    <row r="144" spans="1:7" x14ac:dyDescent="0.25">
      <c r="A144" s="7"/>
      <c r="B144" s="7" t="s">
        <v>144</v>
      </c>
      <c r="C144" s="9">
        <v>50</v>
      </c>
      <c r="D144" s="7">
        <v>1.28</v>
      </c>
      <c r="E144" s="7">
        <v>1.1200000000000001</v>
      </c>
      <c r="F144" s="7">
        <v>26.4</v>
      </c>
      <c r="G144" s="7">
        <v>138.6</v>
      </c>
    </row>
    <row r="145" spans="1:7" x14ac:dyDescent="0.25">
      <c r="A145" s="7"/>
      <c r="B145" s="12" t="s">
        <v>143</v>
      </c>
      <c r="C145" s="9"/>
      <c r="D145" s="12">
        <f>D143+D144</f>
        <v>1.28</v>
      </c>
      <c r="E145" s="12">
        <f t="shared" ref="E145:G145" si="23">E143+E144</f>
        <v>1.1200000000000001</v>
      </c>
      <c r="F145" s="12">
        <f t="shared" si="23"/>
        <v>64.400000000000006</v>
      </c>
      <c r="G145" s="12">
        <f t="shared" si="23"/>
        <v>215.39999999999998</v>
      </c>
    </row>
    <row r="146" spans="1:7" x14ac:dyDescent="0.25">
      <c r="A146" s="7"/>
      <c r="B146" s="8" t="s">
        <v>80</v>
      </c>
      <c r="C146" s="9"/>
      <c r="D146" s="7"/>
      <c r="E146" s="7"/>
      <c r="F146" s="7"/>
      <c r="G146" s="7"/>
    </row>
    <row r="147" spans="1:7" x14ac:dyDescent="0.25">
      <c r="A147" s="7" t="s">
        <v>162</v>
      </c>
      <c r="B147" s="7" t="s">
        <v>153</v>
      </c>
      <c r="C147" s="9">
        <v>100</v>
      </c>
      <c r="D147" s="7">
        <v>1.1200000000000001</v>
      </c>
      <c r="E147" s="7">
        <v>5.25</v>
      </c>
      <c r="F147" s="7">
        <v>5.25</v>
      </c>
      <c r="G147" s="7">
        <v>71</v>
      </c>
    </row>
    <row r="148" spans="1:7" ht="30" x14ac:dyDescent="0.25">
      <c r="A148" s="7" t="s">
        <v>81</v>
      </c>
      <c r="B148" s="16" t="s">
        <v>82</v>
      </c>
      <c r="C148" s="9" t="s">
        <v>118</v>
      </c>
      <c r="D148" s="7">
        <v>6.49</v>
      </c>
      <c r="E148" s="7">
        <v>6.24</v>
      </c>
      <c r="F148" s="7">
        <v>15.87</v>
      </c>
      <c r="G148" s="7">
        <v>153.6</v>
      </c>
    </row>
    <row r="149" spans="1:7" x14ac:dyDescent="0.25">
      <c r="A149" s="7" t="s">
        <v>83</v>
      </c>
      <c r="B149" s="7" t="s">
        <v>14</v>
      </c>
      <c r="C149" s="9">
        <v>250</v>
      </c>
      <c r="D149" s="7">
        <v>19.7</v>
      </c>
      <c r="E149" s="7">
        <v>16.71</v>
      </c>
      <c r="F149" s="7">
        <v>19.8</v>
      </c>
      <c r="G149" s="7">
        <v>308.56</v>
      </c>
    </row>
    <row r="150" spans="1:7" x14ac:dyDescent="0.25">
      <c r="A150" s="7"/>
      <c r="B150" s="7" t="s">
        <v>155</v>
      </c>
      <c r="C150" s="9">
        <v>70</v>
      </c>
      <c r="D150" s="7">
        <v>3.5</v>
      </c>
      <c r="E150" s="7">
        <v>0.7</v>
      </c>
      <c r="F150" s="7">
        <v>31.5</v>
      </c>
      <c r="G150" s="7">
        <v>154</v>
      </c>
    </row>
    <row r="151" spans="1:7" x14ac:dyDescent="0.25">
      <c r="A151" s="7" t="s">
        <v>35</v>
      </c>
      <c r="B151" s="7" t="s">
        <v>18</v>
      </c>
      <c r="C151" s="9">
        <v>200</v>
      </c>
      <c r="D151" s="7">
        <v>0.54</v>
      </c>
      <c r="E151" s="7">
        <v>0</v>
      </c>
      <c r="F151" s="7">
        <v>17.579999999999998</v>
      </c>
      <c r="G151" s="7">
        <v>70.53</v>
      </c>
    </row>
    <row r="152" spans="1:7" x14ac:dyDescent="0.25">
      <c r="A152" s="7"/>
      <c r="B152" s="12" t="s">
        <v>38</v>
      </c>
      <c r="C152" s="9"/>
      <c r="D152" s="12">
        <f>D151+D150+D149+D148+D147</f>
        <v>31.349999999999998</v>
      </c>
      <c r="E152" s="12">
        <f>E151+E150+E149+E148+E147+E147</f>
        <v>34.15</v>
      </c>
      <c r="F152" s="12">
        <f t="shared" ref="F152:G152" si="24">F151+F150+F149+F148+F147+F147</f>
        <v>95.25</v>
      </c>
      <c r="G152" s="12">
        <f t="shared" si="24"/>
        <v>828.69</v>
      </c>
    </row>
    <row r="153" spans="1:7" x14ac:dyDescent="0.25">
      <c r="A153" s="7"/>
      <c r="B153" s="17" t="s">
        <v>36</v>
      </c>
      <c r="C153" s="9"/>
      <c r="D153" s="12">
        <f>D152+D145+D141</f>
        <v>65.100999999999999</v>
      </c>
      <c r="E153" s="12">
        <f t="shared" ref="E153:G153" si="25">E152+E145+E141</f>
        <v>60.864999999999995</v>
      </c>
      <c r="F153" s="12">
        <f t="shared" si="25"/>
        <v>279.315</v>
      </c>
      <c r="G153" s="12">
        <f t="shared" si="25"/>
        <v>1931.0900000000001</v>
      </c>
    </row>
    <row r="154" spans="1:7" x14ac:dyDescent="0.25">
      <c r="A154" s="7"/>
      <c r="B154" s="7"/>
      <c r="C154" s="9"/>
      <c r="D154" s="7"/>
      <c r="E154" s="7"/>
      <c r="F154" s="7"/>
      <c r="G154" s="7"/>
    </row>
    <row r="155" spans="1:7" x14ac:dyDescent="0.25">
      <c r="A155" s="7"/>
      <c r="B155" s="8" t="s">
        <v>84</v>
      </c>
      <c r="C155" s="9"/>
      <c r="D155" s="7"/>
      <c r="E155" s="7"/>
      <c r="F155" s="7"/>
      <c r="G155" s="7"/>
    </row>
    <row r="156" spans="1:7" x14ac:dyDescent="0.25">
      <c r="A156" s="7" t="s">
        <v>97</v>
      </c>
      <c r="B156" s="18" t="s">
        <v>20</v>
      </c>
      <c r="C156" s="9">
        <v>100</v>
      </c>
      <c r="D156" s="7">
        <v>0.66500000000000004</v>
      </c>
      <c r="E156" s="7">
        <v>6.08</v>
      </c>
      <c r="F156" s="7">
        <v>1.8</v>
      </c>
      <c r="G156" s="7">
        <v>65</v>
      </c>
    </row>
    <row r="157" spans="1:7" x14ac:dyDescent="0.25">
      <c r="A157" s="7" t="s">
        <v>171</v>
      </c>
      <c r="B157" s="7" t="s">
        <v>157</v>
      </c>
      <c r="C157" s="9">
        <v>200</v>
      </c>
      <c r="D157" s="7">
        <v>7.6</v>
      </c>
      <c r="E157" s="7">
        <v>9.94</v>
      </c>
      <c r="F157" s="7">
        <v>45.77</v>
      </c>
      <c r="G157" s="7">
        <v>272</v>
      </c>
    </row>
    <row r="158" spans="1:7" x14ac:dyDescent="0.25">
      <c r="A158" s="7" t="s">
        <v>62</v>
      </c>
      <c r="B158" s="7" t="s">
        <v>11</v>
      </c>
      <c r="C158" s="9" t="s">
        <v>121</v>
      </c>
      <c r="D158" s="7">
        <v>7.7</v>
      </c>
      <c r="E158" s="7">
        <v>10.92</v>
      </c>
      <c r="F158" s="7">
        <v>2.75</v>
      </c>
      <c r="G158" s="7">
        <v>129.6</v>
      </c>
    </row>
    <row r="159" spans="1:7" x14ac:dyDescent="0.25">
      <c r="A159" s="11"/>
      <c r="B159" s="7" t="s">
        <v>8</v>
      </c>
      <c r="C159" s="9">
        <v>70</v>
      </c>
      <c r="D159" s="7">
        <v>5.32</v>
      </c>
      <c r="E159" s="7">
        <v>0.56000000000000005</v>
      </c>
      <c r="F159" s="7">
        <v>34.44</v>
      </c>
      <c r="G159" s="7">
        <v>165.66</v>
      </c>
    </row>
    <row r="160" spans="1:7" x14ac:dyDescent="0.25">
      <c r="A160" s="7" t="s">
        <v>42</v>
      </c>
      <c r="B160" s="7" t="s">
        <v>9</v>
      </c>
      <c r="C160" s="9" t="s">
        <v>161</v>
      </c>
      <c r="D160" s="7">
        <v>0.45</v>
      </c>
      <c r="E160" s="7">
        <v>0.05</v>
      </c>
      <c r="F160" s="7">
        <v>15.95</v>
      </c>
      <c r="G160" s="7">
        <v>62.3</v>
      </c>
    </row>
    <row r="161" spans="1:7" x14ac:dyDescent="0.25">
      <c r="A161" s="7"/>
      <c r="B161" s="12" t="s">
        <v>37</v>
      </c>
      <c r="C161" s="9"/>
      <c r="D161" s="12">
        <f>D160+D159+D158+D157+D156</f>
        <v>21.734999999999999</v>
      </c>
      <c r="E161" s="12">
        <f t="shared" ref="E161:G161" si="26">E160+E159+E158+E157+E156</f>
        <v>27.549999999999997</v>
      </c>
      <c r="F161" s="12">
        <f t="shared" si="26"/>
        <v>100.71</v>
      </c>
      <c r="G161" s="12">
        <f t="shared" si="26"/>
        <v>694.56</v>
      </c>
    </row>
    <row r="162" spans="1:7" x14ac:dyDescent="0.25">
      <c r="A162" s="7"/>
      <c r="B162" s="8" t="s">
        <v>136</v>
      </c>
      <c r="C162" s="9"/>
      <c r="D162" s="12"/>
      <c r="E162" s="12"/>
      <c r="F162" s="12"/>
      <c r="G162" s="12"/>
    </row>
    <row r="163" spans="1:7" s="14" customFormat="1" x14ac:dyDescent="0.25">
      <c r="A163" s="20" t="s">
        <v>31</v>
      </c>
      <c r="B163" s="20" t="s">
        <v>127</v>
      </c>
      <c r="C163" s="21">
        <v>200</v>
      </c>
      <c r="D163" s="20">
        <v>0.52</v>
      </c>
      <c r="E163" s="20">
        <v>0.34</v>
      </c>
      <c r="F163" s="20">
        <v>14.7</v>
      </c>
      <c r="G163" s="20">
        <v>104</v>
      </c>
    </row>
    <row r="164" spans="1:7" s="14" customFormat="1" x14ac:dyDescent="0.25">
      <c r="A164" s="7" t="s">
        <v>111</v>
      </c>
      <c r="B164" s="7" t="s">
        <v>154</v>
      </c>
      <c r="C164" s="9">
        <v>200</v>
      </c>
      <c r="D164" s="7">
        <v>0</v>
      </c>
      <c r="E164" s="7">
        <v>0</v>
      </c>
      <c r="F164" s="7">
        <v>38</v>
      </c>
      <c r="G164" s="7">
        <v>76.8</v>
      </c>
    </row>
    <row r="165" spans="1:7" x14ac:dyDescent="0.25">
      <c r="A165" s="7"/>
      <c r="B165" s="15" t="s">
        <v>143</v>
      </c>
      <c r="C165" s="9"/>
      <c r="D165" s="12">
        <f>D163+D164</f>
        <v>0.52</v>
      </c>
      <c r="E165" s="12">
        <f t="shared" ref="E165:G165" si="27">E163+E164</f>
        <v>0.34</v>
      </c>
      <c r="F165" s="12">
        <f t="shared" si="27"/>
        <v>52.7</v>
      </c>
      <c r="G165" s="12">
        <f t="shared" si="27"/>
        <v>180.8</v>
      </c>
    </row>
    <row r="166" spans="1:7" x14ac:dyDescent="0.25">
      <c r="A166" s="7"/>
      <c r="B166" s="8" t="s">
        <v>85</v>
      </c>
      <c r="C166" s="9"/>
      <c r="D166" s="7"/>
      <c r="E166" s="7"/>
      <c r="F166" s="7"/>
      <c r="G166" s="7"/>
    </row>
    <row r="167" spans="1:7" x14ac:dyDescent="0.25">
      <c r="A167" s="7" t="s">
        <v>44</v>
      </c>
      <c r="B167" s="7" t="s">
        <v>45</v>
      </c>
      <c r="C167" s="9">
        <v>100</v>
      </c>
      <c r="D167" s="7">
        <v>1.55</v>
      </c>
      <c r="E167" s="7">
        <v>5.75</v>
      </c>
      <c r="F167" s="7">
        <v>9.4</v>
      </c>
      <c r="G167" s="7">
        <v>111</v>
      </c>
    </row>
    <row r="168" spans="1:7" x14ac:dyDescent="0.25">
      <c r="A168" s="7" t="s">
        <v>46</v>
      </c>
      <c r="B168" s="7" t="s">
        <v>156</v>
      </c>
      <c r="C168" s="9" t="s">
        <v>119</v>
      </c>
      <c r="D168" s="7">
        <v>7.02</v>
      </c>
      <c r="E168" s="7">
        <v>8.1999999999999993</v>
      </c>
      <c r="F168" s="7">
        <v>18.95</v>
      </c>
      <c r="G168" s="7">
        <v>191.3</v>
      </c>
    </row>
    <row r="169" spans="1:7" x14ac:dyDescent="0.25">
      <c r="A169" s="7" t="s">
        <v>86</v>
      </c>
      <c r="B169" s="7" t="s">
        <v>87</v>
      </c>
      <c r="C169" s="9">
        <v>200</v>
      </c>
      <c r="D169" s="7">
        <v>4.53</v>
      </c>
      <c r="E169" s="7">
        <v>6.12</v>
      </c>
      <c r="F169" s="7">
        <v>26.18</v>
      </c>
      <c r="G169" s="7">
        <v>183.42</v>
      </c>
    </row>
    <row r="170" spans="1:7" x14ac:dyDescent="0.25">
      <c r="A170" s="7" t="s">
        <v>169</v>
      </c>
      <c r="B170" s="7" t="s">
        <v>17</v>
      </c>
      <c r="C170" s="9">
        <v>100</v>
      </c>
      <c r="D170" s="7">
        <v>10.16</v>
      </c>
      <c r="E170" s="7">
        <v>13.92</v>
      </c>
      <c r="F170" s="7">
        <v>13.52</v>
      </c>
      <c r="G170" s="7">
        <v>236</v>
      </c>
    </row>
    <row r="171" spans="1:7" x14ac:dyDescent="0.25">
      <c r="A171" s="7"/>
      <c r="B171" s="7" t="s">
        <v>155</v>
      </c>
      <c r="C171" s="9">
        <v>70</v>
      </c>
      <c r="D171" s="7">
        <v>3.5</v>
      </c>
      <c r="E171" s="7">
        <v>0.7</v>
      </c>
      <c r="F171" s="7">
        <v>31.5</v>
      </c>
      <c r="G171" s="7">
        <v>154</v>
      </c>
    </row>
    <row r="172" spans="1:7" x14ac:dyDescent="0.25">
      <c r="A172" s="7" t="s">
        <v>50</v>
      </c>
      <c r="B172" s="7" t="s">
        <v>72</v>
      </c>
      <c r="C172" s="9">
        <v>200</v>
      </c>
      <c r="D172" s="7">
        <v>0</v>
      </c>
      <c r="E172" s="7">
        <v>0</v>
      </c>
      <c r="F172" s="7">
        <v>35.94</v>
      </c>
      <c r="G172" s="7">
        <v>118</v>
      </c>
    </row>
    <row r="173" spans="1:7" x14ac:dyDescent="0.25">
      <c r="A173" s="7"/>
      <c r="B173" s="12" t="s">
        <v>38</v>
      </c>
      <c r="C173" s="9"/>
      <c r="D173" s="12">
        <f>D172+D171+D170+D169+D168+D167+D170+D167</f>
        <v>38.47</v>
      </c>
      <c r="E173" s="12">
        <f t="shared" ref="E173:G173" si="28">E172+E171+E170+E169+E168+E167</f>
        <v>34.69</v>
      </c>
      <c r="F173" s="12">
        <f>F172+F171+F170+F169+F168</f>
        <v>126.08999999999999</v>
      </c>
      <c r="G173" s="12">
        <f t="shared" si="28"/>
        <v>993.72</v>
      </c>
    </row>
    <row r="174" spans="1:7" x14ac:dyDescent="0.25">
      <c r="A174" s="7"/>
      <c r="B174" s="17" t="s">
        <v>36</v>
      </c>
      <c r="C174" s="9"/>
      <c r="D174" s="12">
        <f>D173+D165+D161</f>
        <v>60.725000000000001</v>
      </c>
      <c r="E174" s="12">
        <f t="shared" ref="E174:G174" si="29">E173+E165+E161</f>
        <v>62.58</v>
      </c>
      <c r="F174" s="12">
        <f t="shared" si="29"/>
        <v>279.5</v>
      </c>
      <c r="G174" s="12">
        <f t="shared" si="29"/>
        <v>1869.08</v>
      </c>
    </row>
    <row r="175" spans="1:7" x14ac:dyDescent="0.25">
      <c r="A175" s="7"/>
      <c r="B175" s="7"/>
      <c r="C175" s="9"/>
      <c r="D175" s="7"/>
      <c r="E175" s="7"/>
      <c r="F175" s="7"/>
      <c r="G175" s="7"/>
    </row>
    <row r="176" spans="1:7" x14ac:dyDescent="0.25">
      <c r="A176" s="7"/>
      <c r="B176" s="8" t="s">
        <v>88</v>
      </c>
      <c r="C176" s="9"/>
      <c r="D176" s="7"/>
      <c r="E176" s="7"/>
      <c r="F176" s="7"/>
      <c r="G176" s="7"/>
    </row>
    <row r="177" spans="1:7" x14ac:dyDescent="0.25">
      <c r="A177" s="7" t="s">
        <v>112</v>
      </c>
      <c r="B177" s="7" t="s">
        <v>109</v>
      </c>
      <c r="C177" s="9">
        <v>40</v>
      </c>
      <c r="D177" s="7">
        <v>6.6</v>
      </c>
      <c r="E177" s="7">
        <v>6.1</v>
      </c>
      <c r="F177" s="7">
        <v>0.3</v>
      </c>
      <c r="G177" s="7">
        <v>80</v>
      </c>
    </row>
    <row r="178" spans="1:7" x14ac:dyDescent="0.25">
      <c r="A178" s="7" t="s">
        <v>177</v>
      </c>
      <c r="B178" s="1" t="s">
        <v>114</v>
      </c>
      <c r="C178" s="9" t="s">
        <v>147</v>
      </c>
      <c r="D178" s="7">
        <v>11.05</v>
      </c>
      <c r="E178" s="7">
        <v>14.65</v>
      </c>
      <c r="F178" s="7">
        <v>34.96</v>
      </c>
      <c r="G178" s="7">
        <v>298.14999999999998</v>
      </c>
    </row>
    <row r="179" spans="1:7" x14ac:dyDescent="0.25">
      <c r="A179" s="11"/>
      <c r="B179" s="7" t="s">
        <v>8</v>
      </c>
      <c r="C179" s="9">
        <v>70</v>
      </c>
      <c r="D179" s="7">
        <v>5.32</v>
      </c>
      <c r="E179" s="7">
        <v>0.56000000000000005</v>
      </c>
      <c r="F179" s="7">
        <v>34.44</v>
      </c>
      <c r="G179" s="7">
        <v>165.66</v>
      </c>
    </row>
    <row r="180" spans="1:7" x14ac:dyDescent="0.25">
      <c r="A180" s="7" t="s">
        <v>55</v>
      </c>
      <c r="B180" s="7" t="s">
        <v>10</v>
      </c>
      <c r="C180" s="9">
        <v>200</v>
      </c>
      <c r="D180" s="7">
        <v>3.97</v>
      </c>
      <c r="E180" s="7">
        <v>2.1</v>
      </c>
      <c r="F180" s="7">
        <v>25.167999999999999</v>
      </c>
      <c r="G180" s="7">
        <v>145</v>
      </c>
    </row>
    <row r="181" spans="1:7" x14ac:dyDescent="0.25">
      <c r="A181" s="7"/>
      <c r="B181" s="12" t="s">
        <v>37</v>
      </c>
      <c r="C181" s="9"/>
      <c r="D181" s="12">
        <f>D180+D179+D178+D177</f>
        <v>26.940000000000005</v>
      </c>
      <c r="E181" s="12">
        <f t="shared" ref="E181:G181" si="30">E180+E179+E178+E177</f>
        <v>23.410000000000004</v>
      </c>
      <c r="F181" s="12">
        <f t="shared" si="30"/>
        <v>94.867999999999995</v>
      </c>
      <c r="G181" s="12">
        <f t="shared" si="30"/>
        <v>688.81</v>
      </c>
    </row>
    <row r="182" spans="1:7" x14ac:dyDescent="0.25">
      <c r="A182" s="7"/>
      <c r="B182" s="8" t="s">
        <v>137</v>
      </c>
      <c r="C182" s="9"/>
      <c r="D182" s="12"/>
      <c r="E182" s="12"/>
      <c r="F182" s="12"/>
      <c r="G182" s="12"/>
    </row>
    <row r="183" spans="1:7" x14ac:dyDescent="0.25">
      <c r="A183" s="7"/>
      <c r="B183" s="7" t="s">
        <v>144</v>
      </c>
      <c r="C183" s="9">
        <v>50</v>
      </c>
      <c r="D183" s="7">
        <v>1.28</v>
      </c>
      <c r="E183" s="7">
        <v>1.1200000000000001</v>
      </c>
      <c r="F183" s="7">
        <v>26.4</v>
      </c>
      <c r="G183" s="7">
        <v>138.6</v>
      </c>
    </row>
    <row r="184" spans="1:7" s="14" customFormat="1" x14ac:dyDescent="0.25">
      <c r="A184" s="7" t="s">
        <v>111</v>
      </c>
      <c r="B184" s="7" t="s">
        <v>154</v>
      </c>
      <c r="C184" s="9">
        <v>200</v>
      </c>
      <c r="D184" s="7">
        <v>0</v>
      </c>
      <c r="E184" s="7">
        <v>0</v>
      </c>
      <c r="F184" s="7">
        <v>38</v>
      </c>
      <c r="G184" s="7">
        <v>76.8</v>
      </c>
    </row>
    <row r="185" spans="1:7" x14ac:dyDescent="0.25">
      <c r="A185" s="7"/>
      <c r="B185" s="15" t="s">
        <v>143</v>
      </c>
      <c r="C185" s="9"/>
      <c r="D185" s="12">
        <f>D183+D184</f>
        <v>1.28</v>
      </c>
      <c r="E185" s="12">
        <f t="shared" ref="E185:G185" si="31">E183+E184</f>
        <v>1.1200000000000001</v>
      </c>
      <c r="F185" s="12">
        <f t="shared" si="31"/>
        <v>64.400000000000006</v>
      </c>
      <c r="G185" s="12">
        <f t="shared" si="31"/>
        <v>215.39999999999998</v>
      </c>
    </row>
    <row r="186" spans="1:7" x14ac:dyDescent="0.25">
      <c r="A186" s="7"/>
      <c r="B186" s="8" t="s">
        <v>89</v>
      </c>
      <c r="C186" s="9"/>
      <c r="D186" s="7"/>
      <c r="E186" s="7"/>
      <c r="F186" s="7"/>
      <c r="G186" s="7"/>
    </row>
    <row r="187" spans="1:7" x14ac:dyDescent="0.25">
      <c r="A187" s="7" t="s">
        <v>173</v>
      </c>
      <c r="B187" s="19" t="s">
        <v>151</v>
      </c>
      <c r="C187" s="9">
        <v>100</v>
      </c>
      <c r="D187" s="7">
        <v>1.17</v>
      </c>
      <c r="E187" s="7">
        <v>5.0999999999999996</v>
      </c>
      <c r="F187" s="7">
        <v>11.09</v>
      </c>
      <c r="G187" s="7">
        <v>106</v>
      </c>
    </row>
    <row r="188" spans="1:7" x14ac:dyDescent="0.25">
      <c r="A188" s="7" t="s">
        <v>58</v>
      </c>
      <c r="B188" s="16" t="s">
        <v>152</v>
      </c>
      <c r="C188" s="9" t="s">
        <v>118</v>
      </c>
      <c r="D188" s="7">
        <v>7.38</v>
      </c>
      <c r="E188" s="7">
        <v>7.5</v>
      </c>
      <c r="F188" s="7">
        <v>23.5</v>
      </c>
      <c r="G188" s="7">
        <v>188</v>
      </c>
    </row>
    <row r="189" spans="1:7" x14ac:dyDescent="0.25">
      <c r="A189" s="7" t="s">
        <v>91</v>
      </c>
      <c r="B189" s="7" t="s">
        <v>90</v>
      </c>
      <c r="C189" s="9">
        <v>250</v>
      </c>
      <c r="D189" s="7">
        <v>18.920000000000002</v>
      </c>
      <c r="E189" s="7">
        <v>18.62</v>
      </c>
      <c r="F189" s="7">
        <v>42.87</v>
      </c>
      <c r="G189" s="7">
        <v>430</v>
      </c>
    </row>
    <row r="190" spans="1:7" x14ac:dyDescent="0.25">
      <c r="A190" s="7"/>
      <c r="B190" s="7" t="s">
        <v>155</v>
      </c>
      <c r="C190" s="9">
        <v>70</v>
      </c>
      <c r="D190" s="7">
        <v>3.5</v>
      </c>
      <c r="E190" s="7">
        <v>0.7</v>
      </c>
      <c r="F190" s="7">
        <v>31.5</v>
      </c>
      <c r="G190" s="7">
        <v>154</v>
      </c>
    </row>
    <row r="191" spans="1:7" x14ac:dyDescent="0.25">
      <c r="A191" s="7" t="s">
        <v>60</v>
      </c>
      <c r="B191" s="7" t="s">
        <v>19</v>
      </c>
      <c r="C191" s="9">
        <v>200</v>
      </c>
      <c r="D191" s="7">
        <v>0.17</v>
      </c>
      <c r="E191" s="7">
        <v>0.17</v>
      </c>
      <c r="F191" s="7">
        <v>19.18</v>
      </c>
      <c r="G191" s="7">
        <v>76.8</v>
      </c>
    </row>
    <row r="192" spans="1:7" x14ac:dyDescent="0.25">
      <c r="A192" s="7"/>
      <c r="B192" s="12" t="s">
        <v>38</v>
      </c>
      <c r="C192" s="9"/>
      <c r="D192" s="12">
        <f>D191+D190+D189+D188+D187+D187</f>
        <v>32.31</v>
      </c>
      <c r="E192" s="12">
        <f t="shared" ref="E192:G192" si="32">E191+E190+E189+E188+E187+E187</f>
        <v>37.190000000000005</v>
      </c>
      <c r="F192" s="12">
        <v>108.14</v>
      </c>
      <c r="G192" s="12">
        <f t="shared" si="32"/>
        <v>1060.8</v>
      </c>
    </row>
    <row r="193" spans="1:7" x14ac:dyDescent="0.25">
      <c r="A193" s="7"/>
      <c r="B193" s="17" t="s">
        <v>36</v>
      </c>
      <c r="C193" s="9"/>
      <c r="D193" s="12">
        <f>D192+D185+D181</f>
        <v>60.530000000000008</v>
      </c>
      <c r="E193" s="12">
        <f t="shared" ref="E193:G193" si="33">E192+E185+E181</f>
        <v>61.720000000000006</v>
      </c>
      <c r="F193" s="12">
        <f t="shared" si="33"/>
        <v>267.40800000000002</v>
      </c>
      <c r="G193" s="12">
        <f t="shared" si="33"/>
        <v>1965.0099999999998</v>
      </c>
    </row>
    <row r="194" spans="1:7" x14ac:dyDescent="0.25">
      <c r="A194" s="7"/>
      <c r="B194" s="7"/>
      <c r="C194" s="9"/>
      <c r="D194" s="7"/>
      <c r="E194" s="7"/>
      <c r="F194" s="7"/>
      <c r="G194" s="7"/>
    </row>
    <row r="195" spans="1:7" x14ac:dyDescent="0.25">
      <c r="A195" s="7"/>
      <c r="B195" s="8" t="s">
        <v>92</v>
      </c>
      <c r="C195" s="9"/>
      <c r="D195" s="7"/>
      <c r="E195" s="7"/>
      <c r="F195" s="7"/>
      <c r="G195" s="7"/>
    </row>
    <row r="196" spans="1:7" ht="15" customHeight="1" x14ac:dyDescent="0.25">
      <c r="A196" s="7" t="s">
        <v>57</v>
      </c>
      <c r="B196" s="18" t="s">
        <v>150</v>
      </c>
      <c r="C196" s="9">
        <v>30</v>
      </c>
      <c r="D196" s="7">
        <v>7.8</v>
      </c>
      <c r="E196" s="7">
        <v>7.94</v>
      </c>
      <c r="F196" s="7">
        <v>1.05</v>
      </c>
      <c r="G196" s="7">
        <v>109.5</v>
      </c>
    </row>
    <row r="197" spans="1:7" x14ac:dyDescent="0.25">
      <c r="A197" s="7" t="s">
        <v>40</v>
      </c>
      <c r="B197" s="7" t="s">
        <v>5</v>
      </c>
      <c r="C197" s="9">
        <v>200</v>
      </c>
      <c r="D197" s="7">
        <v>4.1100000000000003</v>
      </c>
      <c r="E197" s="7">
        <v>6.2</v>
      </c>
      <c r="F197" s="7">
        <v>29.37</v>
      </c>
      <c r="G197" s="7">
        <v>194.66</v>
      </c>
    </row>
    <row r="198" spans="1:7" x14ac:dyDescent="0.25">
      <c r="A198" s="7" t="s">
        <v>41</v>
      </c>
      <c r="B198" s="7" t="s">
        <v>4</v>
      </c>
      <c r="C198" s="9">
        <v>100</v>
      </c>
      <c r="D198" s="7">
        <v>15.14</v>
      </c>
      <c r="E198" s="7">
        <v>10.6</v>
      </c>
      <c r="F198" s="7">
        <v>6.95</v>
      </c>
      <c r="G198" s="7">
        <v>228</v>
      </c>
    </row>
    <row r="199" spans="1:7" x14ac:dyDescent="0.25">
      <c r="A199" s="7" t="s">
        <v>30</v>
      </c>
      <c r="B199" s="7" t="s">
        <v>28</v>
      </c>
      <c r="C199" s="9" t="s">
        <v>148</v>
      </c>
      <c r="D199" s="7">
        <v>2.1000000000000001E-2</v>
      </c>
      <c r="E199" s="7">
        <v>5.0000000000000001E-3</v>
      </c>
      <c r="F199" s="7">
        <v>14.975</v>
      </c>
      <c r="G199" s="7">
        <v>60</v>
      </c>
    </row>
    <row r="200" spans="1:7" x14ac:dyDescent="0.25">
      <c r="A200" s="11"/>
      <c r="B200" s="7" t="s">
        <v>8</v>
      </c>
      <c r="C200" s="9">
        <v>70</v>
      </c>
      <c r="D200" s="7">
        <v>5.32</v>
      </c>
      <c r="E200" s="7">
        <v>0.56000000000000005</v>
      </c>
      <c r="F200" s="7">
        <v>34.44</v>
      </c>
      <c r="G200" s="7">
        <v>165.66</v>
      </c>
    </row>
    <row r="201" spans="1:7" x14ac:dyDescent="0.25">
      <c r="A201" s="7"/>
      <c r="B201" s="12" t="s">
        <v>37</v>
      </c>
      <c r="C201" s="9"/>
      <c r="D201" s="12">
        <f>D200+D199+D198+D197+D196</f>
        <v>32.390999999999998</v>
      </c>
      <c r="E201" s="12">
        <f t="shared" ref="E201:G201" si="34">E200+E199+E198+E197+E196</f>
        <v>25.305</v>
      </c>
      <c r="F201" s="12">
        <f t="shared" si="34"/>
        <v>86.784999999999997</v>
      </c>
      <c r="G201" s="12">
        <f t="shared" si="34"/>
        <v>757.81999999999994</v>
      </c>
    </row>
    <row r="202" spans="1:7" x14ac:dyDescent="0.25">
      <c r="A202" s="7"/>
      <c r="B202" s="8" t="s">
        <v>138</v>
      </c>
      <c r="C202" s="9"/>
      <c r="D202" s="12"/>
      <c r="E202" s="12"/>
      <c r="F202" s="12"/>
      <c r="G202" s="12"/>
    </row>
    <row r="203" spans="1:7" s="14" customFormat="1" x14ac:dyDescent="0.25">
      <c r="A203" s="7" t="s">
        <v>111</v>
      </c>
      <c r="B203" s="7" t="s">
        <v>154</v>
      </c>
      <c r="C203" s="9">
        <v>200</v>
      </c>
      <c r="D203" s="7">
        <v>0</v>
      </c>
      <c r="E203" s="7">
        <v>0</v>
      </c>
      <c r="F203" s="7">
        <v>38</v>
      </c>
      <c r="G203" s="7">
        <v>76.8</v>
      </c>
    </row>
    <row r="204" spans="1:7" x14ac:dyDescent="0.25">
      <c r="A204" s="7"/>
      <c r="B204" s="7" t="s">
        <v>144</v>
      </c>
      <c r="C204" s="9">
        <v>50</v>
      </c>
      <c r="D204" s="7">
        <v>1.28</v>
      </c>
      <c r="E204" s="7">
        <v>1.1200000000000001</v>
      </c>
      <c r="F204" s="7">
        <v>26.4</v>
      </c>
      <c r="G204" s="7">
        <v>138.6</v>
      </c>
    </row>
    <row r="205" spans="1:7" x14ac:dyDescent="0.25">
      <c r="A205" s="7"/>
      <c r="B205" s="12" t="s">
        <v>143</v>
      </c>
      <c r="C205" s="9"/>
      <c r="D205" s="12">
        <f>D204+D203</f>
        <v>1.28</v>
      </c>
      <c r="E205" s="12">
        <f t="shared" ref="E205:G205" si="35">E204+E203</f>
        <v>1.1200000000000001</v>
      </c>
      <c r="F205" s="12">
        <f t="shared" si="35"/>
        <v>64.400000000000006</v>
      </c>
      <c r="G205" s="12">
        <f t="shared" si="35"/>
        <v>215.39999999999998</v>
      </c>
    </row>
    <row r="206" spans="1:7" x14ac:dyDescent="0.25">
      <c r="A206" s="7"/>
      <c r="B206" s="8" t="s">
        <v>93</v>
      </c>
      <c r="C206" s="9"/>
      <c r="D206" s="7"/>
      <c r="E206" s="7"/>
      <c r="F206" s="7"/>
      <c r="G206" s="7"/>
    </row>
    <row r="207" spans="1:7" x14ac:dyDescent="0.25">
      <c r="A207" s="7" t="s">
        <v>162</v>
      </c>
      <c r="B207" s="7" t="s">
        <v>153</v>
      </c>
      <c r="C207" s="9">
        <v>100</v>
      </c>
      <c r="D207" s="7">
        <v>1.1200000000000001</v>
      </c>
      <c r="E207" s="7">
        <v>5.25</v>
      </c>
      <c r="F207" s="7">
        <v>5.25</v>
      </c>
      <c r="G207" s="7">
        <v>71</v>
      </c>
    </row>
    <row r="208" spans="1:7" ht="30" x14ac:dyDescent="0.25">
      <c r="A208" s="7" t="s">
        <v>65</v>
      </c>
      <c r="B208" s="16" t="s">
        <v>64</v>
      </c>
      <c r="C208" s="9" t="s">
        <v>119</v>
      </c>
      <c r="D208" s="7">
        <v>7.5</v>
      </c>
      <c r="E208" s="7">
        <v>7.99</v>
      </c>
      <c r="F208" s="7">
        <v>23.09</v>
      </c>
      <c r="G208" s="7">
        <v>184</v>
      </c>
    </row>
    <row r="209" spans="1:7" x14ac:dyDescent="0.25">
      <c r="A209" s="7" t="s">
        <v>47</v>
      </c>
      <c r="B209" s="7" t="s">
        <v>13</v>
      </c>
      <c r="C209" s="9">
        <v>200</v>
      </c>
      <c r="D209" s="7">
        <v>4.93</v>
      </c>
      <c r="E209" s="7">
        <v>9.76</v>
      </c>
      <c r="F209" s="7">
        <v>49.64</v>
      </c>
      <c r="G209" s="7">
        <v>293.3</v>
      </c>
    </row>
    <row r="210" spans="1:7" ht="15" customHeight="1" x14ac:dyDescent="0.25">
      <c r="A210" s="7" t="s">
        <v>49</v>
      </c>
      <c r="B210" s="16" t="s">
        <v>48</v>
      </c>
      <c r="C210" s="9" t="s">
        <v>120</v>
      </c>
      <c r="D210" s="7">
        <v>9.4</v>
      </c>
      <c r="E210" s="7">
        <v>7.04</v>
      </c>
      <c r="F210" s="7">
        <v>12.76</v>
      </c>
      <c r="G210" s="7">
        <v>174</v>
      </c>
    </row>
    <row r="211" spans="1:7" x14ac:dyDescent="0.25">
      <c r="A211" s="7"/>
      <c r="B211" s="7" t="s">
        <v>155</v>
      </c>
      <c r="C211" s="9">
        <v>70</v>
      </c>
      <c r="D211" s="7">
        <v>3.5</v>
      </c>
      <c r="E211" s="7">
        <v>0.7</v>
      </c>
      <c r="F211" s="7">
        <v>31.5</v>
      </c>
      <c r="G211" s="7">
        <v>154</v>
      </c>
    </row>
    <row r="212" spans="1:7" x14ac:dyDescent="0.25">
      <c r="A212" s="7" t="s">
        <v>35</v>
      </c>
      <c r="B212" s="7" t="s">
        <v>18</v>
      </c>
      <c r="C212" s="9">
        <v>200</v>
      </c>
      <c r="D212" s="7">
        <v>0.54</v>
      </c>
      <c r="E212" s="7">
        <v>0</v>
      </c>
      <c r="F212" s="7">
        <v>17.579999999999998</v>
      </c>
      <c r="G212" s="7">
        <v>70.53</v>
      </c>
    </row>
    <row r="213" spans="1:7" x14ac:dyDescent="0.25">
      <c r="A213" s="7"/>
      <c r="B213" s="12" t="s">
        <v>38</v>
      </c>
      <c r="C213" s="9"/>
      <c r="D213" s="12">
        <f>D212+D211+D210+D209+D208+D207</f>
        <v>26.990000000000002</v>
      </c>
      <c r="E213" s="12">
        <f>E212+E211+E210+E209+E208+E207+E207</f>
        <v>35.99</v>
      </c>
      <c r="F213" s="12">
        <f>F211+F210+F209+F208+F207</f>
        <v>122.24000000000001</v>
      </c>
      <c r="G213" s="12">
        <f t="shared" ref="G213" si="36">G212+G211+G210+G209+G208+G207</f>
        <v>946.82999999999993</v>
      </c>
    </row>
    <row r="214" spans="1:7" x14ac:dyDescent="0.25">
      <c r="A214" s="7"/>
      <c r="B214" s="17" t="s">
        <v>36</v>
      </c>
      <c r="C214" s="9"/>
      <c r="D214" s="12">
        <f>D213+D205+D201</f>
        <v>60.661000000000001</v>
      </c>
      <c r="E214" s="12">
        <f t="shared" ref="E214:G214" si="37">E213+E205+E201</f>
        <v>62.414999999999999</v>
      </c>
      <c r="F214" s="12">
        <f t="shared" si="37"/>
        <v>273.42500000000001</v>
      </c>
      <c r="G214" s="12">
        <f t="shared" si="37"/>
        <v>1920.05</v>
      </c>
    </row>
    <row r="215" spans="1:7" x14ac:dyDescent="0.25">
      <c r="A215" s="7"/>
      <c r="B215" s="7"/>
      <c r="C215" s="9"/>
      <c r="D215" s="7"/>
      <c r="E215" s="7"/>
      <c r="F215" s="7"/>
      <c r="G215" s="7"/>
    </row>
    <row r="216" spans="1:7" x14ac:dyDescent="0.25">
      <c r="A216" s="7"/>
      <c r="B216" s="8" t="s">
        <v>94</v>
      </c>
      <c r="C216" s="9"/>
      <c r="D216" s="7"/>
      <c r="E216" s="7"/>
      <c r="F216" s="7"/>
      <c r="G216" s="7"/>
    </row>
    <row r="217" spans="1:7" x14ac:dyDescent="0.25">
      <c r="A217" s="7" t="s">
        <v>54</v>
      </c>
      <c r="B217" s="7" t="s">
        <v>53</v>
      </c>
      <c r="C217" s="9" t="s">
        <v>147</v>
      </c>
      <c r="D217" s="7">
        <v>9.2899999999999991</v>
      </c>
      <c r="E217" s="7">
        <v>13.12</v>
      </c>
      <c r="F217" s="7">
        <v>41.21</v>
      </c>
      <c r="G217" s="7">
        <v>309.77</v>
      </c>
    </row>
    <row r="218" spans="1:7" x14ac:dyDescent="0.25">
      <c r="A218" s="7" t="s">
        <v>29</v>
      </c>
      <c r="B218" s="7" t="s">
        <v>7</v>
      </c>
      <c r="C218" s="9" t="s">
        <v>122</v>
      </c>
      <c r="D218" s="10">
        <v>7.48</v>
      </c>
      <c r="E218" s="10">
        <v>7.49</v>
      </c>
      <c r="F218" s="10">
        <v>41.85</v>
      </c>
      <c r="G218" s="7">
        <v>264.81</v>
      </c>
    </row>
    <row r="219" spans="1:7" x14ac:dyDescent="0.25">
      <c r="A219" s="11"/>
      <c r="B219" s="7" t="s">
        <v>8</v>
      </c>
      <c r="C219" s="9">
        <v>70</v>
      </c>
      <c r="D219" s="7">
        <v>5.32</v>
      </c>
      <c r="E219" s="7">
        <v>0.56000000000000005</v>
      </c>
      <c r="F219" s="7">
        <v>34.44</v>
      </c>
      <c r="G219" s="7">
        <v>165.66</v>
      </c>
    </row>
    <row r="220" spans="1:7" x14ac:dyDescent="0.25">
      <c r="A220" s="7" t="s">
        <v>42</v>
      </c>
      <c r="B220" s="7" t="s">
        <v>160</v>
      </c>
      <c r="C220" s="9" t="s">
        <v>161</v>
      </c>
      <c r="D220" s="7">
        <v>0.2</v>
      </c>
      <c r="E220" s="7">
        <v>1.5</v>
      </c>
      <c r="F220" s="7">
        <v>15.7</v>
      </c>
      <c r="G220" s="7">
        <v>65.3</v>
      </c>
    </row>
    <row r="221" spans="1:7" x14ac:dyDescent="0.25">
      <c r="A221" s="7"/>
      <c r="B221" s="12" t="s">
        <v>37</v>
      </c>
      <c r="C221" s="9"/>
      <c r="D221" s="12">
        <f>D220+D219+D218+D217</f>
        <v>22.29</v>
      </c>
      <c r="E221" s="12">
        <f t="shared" ref="E221" si="38">E220+E219+E218+E217</f>
        <v>22.67</v>
      </c>
      <c r="F221" s="12">
        <f>F219+F218+F217</f>
        <v>117.5</v>
      </c>
      <c r="G221" s="12">
        <f>G219+G218+G217</f>
        <v>740.24</v>
      </c>
    </row>
    <row r="222" spans="1:7" x14ac:dyDescent="0.25">
      <c r="A222" s="7"/>
      <c r="B222" s="8" t="s">
        <v>139</v>
      </c>
      <c r="C222" s="9"/>
      <c r="D222" s="12"/>
      <c r="E222" s="12"/>
      <c r="F222" s="12"/>
      <c r="G222" s="12"/>
    </row>
    <row r="223" spans="1:7" s="14" customFormat="1" x14ac:dyDescent="0.25">
      <c r="A223" s="20" t="s">
        <v>31</v>
      </c>
      <c r="B223" s="20" t="s">
        <v>127</v>
      </c>
      <c r="C223" s="21">
        <v>200</v>
      </c>
      <c r="D223" s="20">
        <v>0.52</v>
      </c>
      <c r="E223" s="20">
        <v>0.34</v>
      </c>
      <c r="F223" s="20">
        <v>14.7</v>
      </c>
      <c r="G223" s="20">
        <v>104</v>
      </c>
    </row>
    <row r="224" spans="1:7" s="14" customFormat="1" x14ac:dyDescent="0.25">
      <c r="A224" s="7" t="s">
        <v>111</v>
      </c>
      <c r="B224" s="7" t="s">
        <v>154</v>
      </c>
      <c r="C224" s="9">
        <v>200</v>
      </c>
      <c r="D224" s="7">
        <v>0</v>
      </c>
      <c r="E224" s="7">
        <v>0</v>
      </c>
      <c r="F224" s="7">
        <v>38</v>
      </c>
      <c r="G224" s="7">
        <v>76.8</v>
      </c>
    </row>
    <row r="225" spans="1:7" x14ac:dyDescent="0.25">
      <c r="A225" s="7"/>
      <c r="B225" s="15" t="s">
        <v>143</v>
      </c>
      <c r="C225" s="9"/>
      <c r="D225" s="12">
        <f>D224+D223</f>
        <v>0.52</v>
      </c>
      <c r="E225" s="12">
        <f t="shared" ref="E225:G225" si="39">E224+E223</f>
        <v>0.34</v>
      </c>
      <c r="F225" s="12">
        <f t="shared" si="39"/>
        <v>52.7</v>
      </c>
      <c r="G225" s="12">
        <f t="shared" si="39"/>
        <v>180.8</v>
      </c>
    </row>
    <row r="226" spans="1:7" x14ac:dyDescent="0.25">
      <c r="A226" s="7"/>
      <c r="B226" s="8" t="s">
        <v>95</v>
      </c>
      <c r="C226" s="9"/>
      <c r="D226" s="7"/>
      <c r="E226" s="7"/>
      <c r="F226" s="7"/>
      <c r="G226" s="7"/>
    </row>
    <row r="227" spans="1:7" x14ac:dyDescent="0.25">
      <c r="A227" s="7" t="s">
        <v>97</v>
      </c>
      <c r="B227" s="18" t="s">
        <v>20</v>
      </c>
      <c r="C227" s="9">
        <v>100</v>
      </c>
      <c r="D227" s="7">
        <v>0.66500000000000004</v>
      </c>
      <c r="E227" s="7">
        <v>6.08</v>
      </c>
      <c r="F227" s="7">
        <v>1.8</v>
      </c>
      <c r="G227" s="7">
        <v>65</v>
      </c>
    </row>
    <row r="228" spans="1:7" ht="30" x14ac:dyDescent="0.25">
      <c r="A228" s="7" t="s">
        <v>167</v>
      </c>
      <c r="B228" s="16" t="s">
        <v>123</v>
      </c>
      <c r="C228" s="9" t="s">
        <v>119</v>
      </c>
      <c r="D228" s="7">
        <v>8.36</v>
      </c>
      <c r="E228" s="7">
        <v>6.33</v>
      </c>
      <c r="F228" s="7">
        <v>27.44</v>
      </c>
      <c r="G228" s="7">
        <v>200</v>
      </c>
    </row>
    <row r="229" spans="1:7" x14ac:dyDescent="0.25">
      <c r="A229" s="7" t="s">
        <v>59</v>
      </c>
      <c r="B229" s="18" t="s">
        <v>16</v>
      </c>
      <c r="C229" s="9">
        <v>200</v>
      </c>
      <c r="D229" s="7">
        <v>6.82</v>
      </c>
      <c r="E229" s="7">
        <v>7.75</v>
      </c>
      <c r="F229" s="7">
        <v>37.53</v>
      </c>
      <c r="G229" s="7">
        <v>273.33</v>
      </c>
    </row>
    <row r="230" spans="1:7" x14ac:dyDescent="0.25">
      <c r="A230" s="7" t="s">
        <v>71</v>
      </c>
      <c r="B230" s="7" t="s">
        <v>15</v>
      </c>
      <c r="C230" s="9">
        <v>100</v>
      </c>
      <c r="D230" s="7">
        <v>9.99</v>
      </c>
      <c r="E230" s="7">
        <v>13.4</v>
      </c>
      <c r="F230" s="7">
        <v>24.4</v>
      </c>
      <c r="G230" s="7">
        <v>204</v>
      </c>
    </row>
    <row r="231" spans="1:7" x14ac:dyDescent="0.25">
      <c r="A231" s="7"/>
      <c r="B231" s="7" t="s">
        <v>155</v>
      </c>
      <c r="C231" s="9">
        <v>70</v>
      </c>
      <c r="D231" s="7">
        <v>3.5</v>
      </c>
      <c r="E231" s="7">
        <v>0.7</v>
      </c>
      <c r="F231" s="7">
        <v>31.5</v>
      </c>
      <c r="G231" s="7">
        <v>154</v>
      </c>
    </row>
    <row r="232" spans="1:7" x14ac:dyDescent="0.25">
      <c r="A232" s="7" t="s">
        <v>50</v>
      </c>
      <c r="B232" s="7" t="s">
        <v>72</v>
      </c>
      <c r="C232" s="9">
        <v>200</v>
      </c>
      <c r="D232" s="7">
        <v>0</v>
      </c>
      <c r="E232" s="7">
        <v>0</v>
      </c>
      <c r="F232" s="7">
        <v>35.94</v>
      </c>
      <c r="G232" s="7">
        <v>118</v>
      </c>
    </row>
    <row r="233" spans="1:7" x14ac:dyDescent="0.25">
      <c r="A233" s="7"/>
      <c r="B233" s="12" t="s">
        <v>38</v>
      </c>
      <c r="C233" s="9"/>
      <c r="D233" s="12">
        <f>D232+D231+D230+D229+D228+D227+D230</f>
        <v>39.325000000000003</v>
      </c>
      <c r="E233" s="12">
        <f>E232+E231+E230+E229+E228+E227+E227</f>
        <v>40.339999999999996</v>
      </c>
      <c r="F233" s="12">
        <f>F231+F230+F229+F228+F227</f>
        <v>122.67</v>
      </c>
      <c r="G233" s="12">
        <f t="shared" ref="G233" si="40">G232+G231+G230+G229+G228+G227</f>
        <v>1014.3299999999999</v>
      </c>
    </row>
    <row r="234" spans="1:7" x14ac:dyDescent="0.25">
      <c r="A234" s="7"/>
      <c r="B234" s="17" t="s">
        <v>36</v>
      </c>
      <c r="C234" s="9"/>
      <c r="D234" s="12">
        <f>D233+D225+D221</f>
        <v>62.135000000000005</v>
      </c>
      <c r="E234" s="12">
        <f t="shared" ref="E234:G234" si="41">E233+E225+E221</f>
        <v>63.35</v>
      </c>
      <c r="F234" s="12">
        <f t="shared" si="41"/>
        <v>292.87</v>
      </c>
      <c r="G234" s="12">
        <f t="shared" si="41"/>
        <v>1935.37</v>
      </c>
    </row>
    <row r="235" spans="1:7" x14ac:dyDescent="0.25">
      <c r="A235" s="7"/>
      <c r="B235" s="7"/>
      <c r="C235" s="9"/>
      <c r="D235" s="7"/>
      <c r="E235" s="7"/>
      <c r="F235" s="7"/>
      <c r="G235" s="7"/>
    </row>
    <row r="236" spans="1:7" x14ac:dyDescent="0.25">
      <c r="A236" s="7"/>
      <c r="B236" s="8" t="s">
        <v>96</v>
      </c>
      <c r="C236" s="9"/>
      <c r="D236" s="7"/>
      <c r="E236" s="7"/>
      <c r="F236" s="7"/>
      <c r="G236" s="7"/>
    </row>
    <row r="237" spans="1:7" x14ac:dyDescent="0.25">
      <c r="A237" s="7" t="s">
        <v>106</v>
      </c>
      <c r="B237" s="7" t="s">
        <v>23</v>
      </c>
      <c r="C237" s="9">
        <v>100</v>
      </c>
      <c r="D237" s="7">
        <v>0.72</v>
      </c>
      <c r="E237" s="7">
        <v>5.7</v>
      </c>
      <c r="F237" s="7">
        <v>6.4</v>
      </c>
      <c r="G237" s="7">
        <v>90.82</v>
      </c>
    </row>
    <row r="238" spans="1:7" x14ac:dyDescent="0.25">
      <c r="A238" s="7" t="s">
        <v>178</v>
      </c>
      <c r="B238" s="7" t="s">
        <v>6</v>
      </c>
      <c r="C238" s="9">
        <v>200</v>
      </c>
      <c r="D238" s="7">
        <v>6.67</v>
      </c>
      <c r="E238" s="7">
        <v>10.4</v>
      </c>
      <c r="F238" s="7">
        <v>31.23</v>
      </c>
      <c r="G238" s="7">
        <v>216.33</v>
      </c>
    </row>
    <row r="239" spans="1:7" x14ac:dyDescent="0.25">
      <c r="A239" s="7" t="s">
        <v>175</v>
      </c>
      <c r="B239" s="16" t="s">
        <v>110</v>
      </c>
      <c r="C239" s="9">
        <v>100</v>
      </c>
      <c r="D239" s="7">
        <v>10.5</v>
      </c>
      <c r="E239" s="7">
        <v>7.11</v>
      </c>
      <c r="F239" s="7">
        <v>9.7799999999999994</v>
      </c>
      <c r="G239" s="7">
        <v>202</v>
      </c>
    </row>
    <row r="240" spans="1:7" x14ac:dyDescent="0.25">
      <c r="A240" s="11"/>
      <c r="B240" s="7" t="s">
        <v>8</v>
      </c>
      <c r="C240" s="9">
        <v>70</v>
      </c>
      <c r="D240" s="7">
        <v>5.32</v>
      </c>
      <c r="E240" s="7">
        <v>0.56000000000000005</v>
      </c>
      <c r="F240" s="7">
        <v>34.44</v>
      </c>
      <c r="G240" s="7">
        <v>165.66</v>
      </c>
    </row>
    <row r="241" spans="1:7" x14ac:dyDescent="0.25">
      <c r="A241" s="7" t="s">
        <v>42</v>
      </c>
      <c r="B241" s="7" t="s">
        <v>9</v>
      </c>
      <c r="C241" s="9" t="s">
        <v>161</v>
      </c>
      <c r="D241" s="7">
        <v>0.45</v>
      </c>
      <c r="E241" s="7">
        <v>0.05</v>
      </c>
      <c r="F241" s="7">
        <v>15.95</v>
      </c>
      <c r="G241" s="7">
        <v>62.3</v>
      </c>
    </row>
    <row r="242" spans="1:7" x14ac:dyDescent="0.25">
      <c r="A242" s="7"/>
      <c r="B242" s="12" t="s">
        <v>37</v>
      </c>
      <c r="C242" s="9"/>
      <c r="D242" s="12">
        <f>D241+D240+D239+D238+D237</f>
        <v>23.659999999999997</v>
      </c>
      <c r="E242" s="12">
        <f t="shared" ref="E242:G242" si="42">E241+E240+E239+E238+E237</f>
        <v>23.82</v>
      </c>
      <c r="F242" s="12">
        <f>F241+F240+F239+F238</f>
        <v>91.4</v>
      </c>
      <c r="G242" s="12">
        <f t="shared" si="42"/>
        <v>737.1099999999999</v>
      </c>
    </row>
    <row r="243" spans="1:7" x14ac:dyDescent="0.25">
      <c r="A243" s="7"/>
      <c r="B243" s="8" t="s">
        <v>140</v>
      </c>
      <c r="C243" s="9"/>
      <c r="D243" s="12"/>
      <c r="E243" s="12"/>
      <c r="F243" s="12"/>
      <c r="G243" s="12"/>
    </row>
    <row r="244" spans="1:7" s="14" customFormat="1" x14ac:dyDescent="0.25">
      <c r="A244" s="7" t="s">
        <v>111</v>
      </c>
      <c r="B244" s="7" t="s">
        <v>154</v>
      </c>
      <c r="C244" s="9">
        <v>200</v>
      </c>
      <c r="D244" s="7">
        <v>0</v>
      </c>
      <c r="E244" s="7">
        <v>0</v>
      </c>
      <c r="F244" s="7">
        <v>38</v>
      </c>
      <c r="G244" s="7">
        <v>76.8</v>
      </c>
    </row>
    <row r="245" spans="1:7" x14ac:dyDescent="0.25">
      <c r="A245" s="12"/>
      <c r="B245" s="7" t="s">
        <v>144</v>
      </c>
      <c r="C245" s="9">
        <v>50</v>
      </c>
      <c r="D245" s="7">
        <v>1.28</v>
      </c>
      <c r="E245" s="7">
        <v>1.1200000000000001</v>
      </c>
      <c r="F245" s="7">
        <v>26.4</v>
      </c>
      <c r="G245" s="7">
        <v>138.6</v>
      </c>
    </row>
    <row r="246" spans="1:7" x14ac:dyDescent="0.25">
      <c r="A246" s="7"/>
      <c r="B246" s="15" t="s">
        <v>143</v>
      </c>
      <c r="C246" s="9"/>
      <c r="D246" s="12">
        <f>D244+D245</f>
        <v>1.28</v>
      </c>
      <c r="E246" s="12">
        <f t="shared" ref="E246:G246" si="43">E244+E245</f>
        <v>1.1200000000000001</v>
      </c>
      <c r="F246" s="12">
        <f t="shared" si="43"/>
        <v>64.400000000000006</v>
      </c>
      <c r="G246" s="12">
        <f t="shared" si="43"/>
        <v>215.39999999999998</v>
      </c>
    </row>
    <row r="247" spans="1:7" x14ac:dyDescent="0.25">
      <c r="A247" s="7"/>
      <c r="B247" s="8" t="s">
        <v>98</v>
      </c>
      <c r="C247" s="9"/>
      <c r="D247" s="7"/>
      <c r="E247" s="7"/>
      <c r="F247" s="7"/>
      <c r="G247" s="7"/>
    </row>
    <row r="248" spans="1:7" x14ac:dyDescent="0.25">
      <c r="A248" s="7" t="s">
        <v>44</v>
      </c>
      <c r="B248" s="7" t="s">
        <v>45</v>
      </c>
      <c r="C248" s="9">
        <v>100</v>
      </c>
      <c r="D248" s="7">
        <v>1.55</v>
      </c>
      <c r="E248" s="7">
        <v>5.75</v>
      </c>
      <c r="F248" s="7">
        <v>9.4</v>
      </c>
      <c r="G248" s="7">
        <v>111</v>
      </c>
    </row>
    <row r="249" spans="1:7" ht="30" x14ac:dyDescent="0.25">
      <c r="A249" s="7" t="s">
        <v>75</v>
      </c>
      <c r="B249" s="16" t="s">
        <v>115</v>
      </c>
      <c r="C249" s="9" t="s">
        <v>119</v>
      </c>
      <c r="D249" s="7">
        <v>6.59</v>
      </c>
      <c r="E249" s="7">
        <v>7.62</v>
      </c>
      <c r="F249" s="7">
        <v>24.45</v>
      </c>
      <c r="G249" s="7">
        <v>232</v>
      </c>
    </row>
    <row r="250" spans="1:7" x14ac:dyDescent="0.25">
      <c r="A250" s="7" t="s">
        <v>99</v>
      </c>
      <c r="B250" s="1" t="s">
        <v>22</v>
      </c>
      <c r="C250" s="9">
        <v>250</v>
      </c>
      <c r="D250" s="7">
        <v>15.4</v>
      </c>
      <c r="E250" s="7">
        <v>23.1</v>
      </c>
      <c r="F250" s="7">
        <v>41.15</v>
      </c>
      <c r="G250" s="7">
        <v>425.69</v>
      </c>
    </row>
    <row r="251" spans="1:7" x14ac:dyDescent="0.25">
      <c r="A251" s="7"/>
      <c r="B251" s="7" t="s">
        <v>155</v>
      </c>
      <c r="C251" s="9">
        <v>70</v>
      </c>
      <c r="D251" s="7">
        <v>3.5</v>
      </c>
      <c r="E251" s="7">
        <v>0.7</v>
      </c>
      <c r="F251" s="7">
        <v>31.5</v>
      </c>
      <c r="G251" s="7">
        <v>154</v>
      </c>
    </row>
    <row r="252" spans="1:7" x14ac:dyDescent="0.25">
      <c r="A252" s="7" t="s">
        <v>60</v>
      </c>
      <c r="B252" s="7" t="s">
        <v>19</v>
      </c>
      <c r="C252" s="9">
        <v>200</v>
      </c>
      <c r="D252" s="7">
        <v>0.17</v>
      </c>
      <c r="E252" s="7">
        <v>0.17</v>
      </c>
      <c r="F252" s="7">
        <v>19.18</v>
      </c>
      <c r="G252" s="7">
        <v>76.8</v>
      </c>
    </row>
    <row r="253" spans="1:7" x14ac:dyDescent="0.25">
      <c r="A253" s="7"/>
      <c r="B253" s="12" t="s">
        <v>38</v>
      </c>
      <c r="C253" s="9"/>
      <c r="D253" s="12">
        <f>D252+D251+D250+D249+D248+D249+D248</f>
        <v>35.349999999999994</v>
      </c>
      <c r="E253" s="12">
        <f t="shared" ref="E253:G253" si="44">E252+E251+E250+E249+E248</f>
        <v>37.340000000000003</v>
      </c>
      <c r="F253" s="12">
        <f t="shared" si="44"/>
        <v>125.68</v>
      </c>
      <c r="G253" s="12">
        <f t="shared" si="44"/>
        <v>999.49</v>
      </c>
    </row>
    <row r="254" spans="1:7" x14ac:dyDescent="0.25">
      <c r="A254" s="7"/>
      <c r="B254" s="17" t="s">
        <v>36</v>
      </c>
      <c r="C254" s="9"/>
      <c r="D254" s="12">
        <f>D253+D246+D242</f>
        <v>60.289999999999992</v>
      </c>
      <c r="E254" s="12">
        <f t="shared" ref="E254:G254" si="45">E253+E246+E242</f>
        <v>62.28</v>
      </c>
      <c r="F254" s="12">
        <f t="shared" si="45"/>
        <v>281.48</v>
      </c>
      <c r="G254" s="12">
        <f t="shared" si="45"/>
        <v>1951.9999999999998</v>
      </c>
    </row>
    <row r="255" spans="1:7" x14ac:dyDescent="0.25">
      <c r="A255" s="7"/>
      <c r="B255" s="7"/>
      <c r="C255" s="9"/>
      <c r="D255" s="7"/>
      <c r="E255" s="7"/>
      <c r="F255" s="7"/>
      <c r="G255" s="7"/>
    </row>
    <row r="256" spans="1:7" x14ac:dyDescent="0.25">
      <c r="A256" s="7"/>
      <c r="B256" s="8" t="s">
        <v>100</v>
      </c>
      <c r="C256" s="9"/>
      <c r="D256" s="7"/>
      <c r="E256" s="7"/>
      <c r="F256" s="7"/>
      <c r="G256" s="7"/>
    </row>
    <row r="257" spans="1:7" x14ac:dyDescent="0.25">
      <c r="A257" s="7" t="s">
        <v>52</v>
      </c>
      <c r="B257" s="7" t="s">
        <v>116</v>
      </c>
      <c r="C257" s="9" t="s">
        <v>122</v>
      </c>
      <c r="D257" s="7">
        <v>12.71</v>
      </c>
      <c r="E257" s="7">
        <v>8.69</v>
      </c>
      <c r="F257" s="7">
        <v>11.64</v>
      </c>
      <c r="G257" s="7">
        <v>172.7</v>
      </c>
    </row>
    <row r="258" spans="1:7" x14ac:dyDescent="0.25">
      <c r="A258" s="7" t="s">
        <v>102</v>
      </c>
      <c r="B258" s="7" t="s">
        <v>101</v>
      </c>
      <c r="C258" s="9" t="s">
        <v>147</v>
      </c>
      <c r="D258" s="7">
        <v>9.15</v>
      </c>
      <c r="E258" s="7">
        <v>13.31</v>
      </c>
      <c r="F258" s="7">
        <v>29.2</v>
      </c>
      <c r="G258" s="7">
        <v>265.89</v>
      </c>
    </row>
    <row r="259" spans="1:7" x14ac:dyDescent="0.25">
      <c r="A259" s="7" t="s">
        <v>30</v>
      </c>
      <c r="B259" s="7" t="s">
        <v>28</v>
      </c>
      <c r="C259" s="9" t="s">
        <v>148</v>
      </c>
      <c r="D259" s="7">
        <v>2.1000000000000001E-2</v>
      </c>
      <c r="E259" s="7">
        <v>5.0000000000000001E-3</v>
      </c>
      <c r="F259" s="7">
        <v>14.975</v>
      </c>
      <c r="G259" s="7">
        <v>60</v>
      </c>
    </row>
    <row r="260" spans="1:7" x14ac:dyDescent="0.25">
      <c r="A260" s="11"/>
      <c r="B260" s="7" t="s">
        <v>8</v>
      </c>
      <c r="C260" s="9">
        <v>70</v>
      </c>
      <c r="D260" s="7">
        <v>5.32</v>
      </c>
      <c r="E260" s="7">
        <v>0.56000000000000005</v>
      </c>
      <c r="F260" s="7">
        <v>34.44</v>
      </c>
      <c r="G260" s="7">
        <v>165.66</v>
      </c>
    </row>
    <row r="261" spans="1:7" x14ac:dyDescent="0.25">
      <c r="A261" s="7"/>
      <c r="B261" s="12" t="s">
        <v>37</v>
      </c>
      <c r="C261" s="9"/>
      <c r="D261" s="12">
        <f>D260+D259+D258+D257</f>
        <v>27.201000000000001</v>
      </c>
      <c r="E261" s="12">
        <f t="shared" ref="E261:G261" si="46">E260+E259+E258+E257</f>
        <v>22.564999999999998</v>
      </c>
      <c r="F261" s="12">
        <f t="shared" si="46"/>
        <v>90.254999999999995</v>
      </c>
      <c r="G261" s="12">
        <f t="shared" si="46"/>
        <v>664.25</v>
      </c>
    </row>
    <row r="262" spans="1:7" x14ac:dyDescent="0.25">
      <c r="A262" s="7"/>
      <c r="B262" s="8" t="s">
        <v>141</v>
      </c>
      <c r="C262" s="9"/>
      <c r="D262" s="12"/>
      <c r="E262" s="12"/>
      <c r="F262" s="12"/>
      <c r="G262" s="12"/>
    </row>
    <row r="263" spans="1:7" s="14" customFormat="1" x14ac:dyDescent="0.25">
      <c r="A263" s="20" t="s">
        <v>31</v>
      </c>
      <c r="B263" s="20" t="s">
        <v>127</v>
      </c>
      <c r="C263" s="21">
        <v>200</v>
      </c>
      <c r="D263" s="20">
        <v>0.52</v>
      </c>
      <c r="E263" s="20">
        <v>0.34</v>
      </c>
      <c r="F263" s="20">
        <v>14.7</v>
      </c>
      <c r="G263" s="20">
        <v>104</v>
      </c>
    </row>
    <row r="264" spans="1:7" s="14" customFormat="1" x14ac:dyDescent="0.25">
      <c r="A264" s="7" t="s">
        <v>111</v>
      </c>
      <c r="B264" s="7" t="s">
        <v>154</v>
      </c>
      <c r="C264" s="9">
        <v>200</v>
      </c>
      <c r="D264" s="7">
        <v>0</v>
      </c>
      <c r="E264" s="7">
        <v>0</v>
      </c>
      <c r="F264" s="7">
        <v>38</v>
      </c>
      <c r="G264" s="7">
        <v>76.8</v>
      </c>
    </row>
    <row r="265" spans="1:7" x14ac:dyDescent="0.25">
      <c r="A265" s="7"/>
      <c r="B265" s="15" t="s">
        <v>143</v>
      </c>
      <c r="C265" s="9"/>
      <c r="D265" s="12">
        <f>D263+D264</f>
        <v>0.52</v>
      </c>
      <c r="E265" s="12">
        <f t="shared" ref="E265:G265" si="47">E263+E264</f>
        <v>0.34</v>
      </c>
      <c r="F265" s="12">
        <f t="shared" si="47"/>
        <v>52.7</v>
      </c>
      <c r="G265" s="12">
        <f t="shared" si="47"/>
        <v>180.8</v>
      </c>
    </row>
    <row r="266" spans="1:7" x14ac:dyDescent="0.25">
      <c r="A266" s="7"/>
      <c r="B266" s="8" t="s">
        <v>103</v>
      </c>
      <c r="C266" s="9"/>
      <c r="D266" s="7"/>
      <c r="E266" s="7"/>
      <c r="F266" s="7"/>
      <c r="G266" s="7"/>
    </row>
    <row r="267" spans="1:7" x14ac:dyDescent="0.25">
      <c r="A267" s="7" t="s">
        <v>57</v>
      </c>
      <c r="B267" s="18" t="s">
        <v>150</v>
      </c>
      <c r="C267" s="9">
        <v>30</v>
      </c>
      <c r="D267" s="7">
        <v>7.8</v>
      </c>
      <c r="E267" s="7">
        <v>7.94</v>
      </c>
      <c r="F267" s="7">
        <v>1.05</v>
      </c>
      <c r="G267" s="7">
        <v>109.5</v>
      </c>
    </row>
    <row r="268" spans="1:7" ht="30" x14ac:dyDescent="0.25">
      <c r="A268" s="7" t="s">
        <v>70</v>
      </c>
      <c r="B268" s="16" t="s">
        <v>69</v>
      </c>
      <c r="C268" s="9" t="s">
        <v>119</v>
      </c>
      <c r="D268" s="7">
        <v>7.5</v>
      </c>
      <c r="E268" s="7">
        <v>8.5</v>
      </c>
      <c r="F268" s="7">
        <v>18.2</v>
      </c>
      <c r="G268" s="7">
        <v>155.69999999999999</v>
      </c>
    </row>
    <row r="269" spans="1:7" x14ac:dyDescent="0.25">
      <c r="A269" s="7" t="s">
        <v>171</v>
      </c>
      <c r="B269" s="7" t="s">
        <v>157</v>
      </c>
      <c r="C269" s="9">
        <v>200</v>
      </c>
      <c r="D269" s="7">
        <v>7.6</v>
      </c>
      <c r="E269" s="7">
        <v>9.94</v>
      </c>
      <c r="F269" s="7">
        <v>45.77</v>
      </c>
      <c r="G269" s="7">
        <v>272</v>
      </c>
    </row>
    <row r="270" spans="1:7" x14ac:dyDescent="0.25">
      <c r="A270" s="7" t="s">
        <v>104</v>
      </c>
      <c r="B270" s="7" t="s">
        <v>21</v>
      </c>
      <c r="C270" s="9" t="s">
        <v>159</v>
      </c>
      <c r="D270" s="7">
        <v>14.62</v>
      </c>
      <c r="E270" s="7">
        <v>17.25</v>
      </c>
      <c r="F270" s="7">
        <v>11.97</v>
      </c>
      <c r="G270" s="7">
        <v>234</v>
      </c>
    </row>
    <row r="271" spans="1:7" x14ac:dyDescent="0.25">
      <c r="A271" s="7"/>
      <c r="B271" s="7" t="s">
        <v>155</v>
      </c>
      <c r="C271" s="9">
        <v>70</v>
      </c>
      <c r="D271" s="7">
        <v>3.5</v>
      </c>
      <c r="E271" s="7">
        <v>0.7</v>
      </c>
      <c r="F271" s="7">
        <v>31.5</v>
      </c>
      <c r="G271" s="7">
        <v>154</v>
      </c>
    </row>
    <row r="272" spans="1:7" x14ac:dyDescent="0.25">
      <c r="A272" s="7" t="s">
        <v>35</v>
      </c>
      <c r="B272" s="7" t="s">
        <v>18</v>
      </c>
      <c r="C272" s="9">
        <v>200</v>
      </c>
      <c r="D272" s="7">
        <v>0.54</v>
      </c>
      <c r="E272" s="7">
        <v>0</v>
      </c>
      <c r="F272" s="7">
        <v>17.579999999999998</v>
      </c>
      <c r="G272" s="7">
        <v>70.53</v>
      </c>
    </row>
    <row r="273" spans="1:7" x14ac:dyDescent="0.25">
      <c r="A273" s="7"/>
      <c r="B273" s="12" t="s">
        <v>38</v>
      </c>
      <c r="C273" s="9"/>
      <c r="D273" s="12">
        <f>D272+D270+D269+D268+D267</f>
        <v>38.059999999999995</v>
      </c>
      <c r="E273" s="12">
        <f t="shared" ref="E273:G273" si="48">E272+E271+E270+E269+E268+E267</f>
        <v>44.33</v>
      </c>
      <c r="F273" s="12">
        <f t="shared" si="48"/>
        <v>126.07</v>
      </c>
      <c r="G273" s="12">
        <f t="shared" si="48"/>
        <v>995.73</v>
      </c>
    </row>
    <row r="274" spans="1:7" x14ac:dyDescent="0.25">
      <c r="A274" s="7"/>
      <c r="B274" s="17" t="s">
        <v>36</v>
      </c>
      <c r="C274" s="9"/>
      <c r="D274" s="12">
        <f>D273+D265+D261</f>
        <v>65.781000000000006</v>
      </c>
      <c r="E274" s="12">
        <f t="shared" ref="E274:G274" si="49">E273+E265+E261</f>
        <v>67.234999999999999</v>
      </c>
      <c r="F274" s="12">
        <f t="shared" si="49"/>
        <v>269.02499999999998</v>
      </c>
      <c r="G274" s="12">
        <f t="shared" si="49"/>
        <v>1840.78</v>
      </c>
    </row>
    <row r="275" spans="1:7" x14ac:dyDescent="0.25">
      <c r="A275" s="7"/>
      <c r="B275" s="7"/>
      <c r="C275" s="9"/>
      <c r="D275" s="7"/>
      <c r="E275" s="7"/>
      <c r="F275" s="7"/>
      <c r="G275" s="7"/>
    </row>
    <row r="276" spans="1:7" x14ac:dyDescent="0.25">
      <c r="A276" s="7"/>
      <c r="B276" s="8" t="s">
        <v>105</v>
      </c>
      <c r="C276" s="9"/>
      <c r="D276" s="7"/>
      <c r="E276" s="7"/>
      <c r="F276" s="7"/>
      <c r="G276" s="7"/>
    </row>
    <row r="277" spans="1:7" x14ac:dyDescent="0.25">
      <c r="A277" s="7" t="s">
        <v>112</v>
      </c>
      <c r="B277" s="7" t="s">
        <v>109</v>
      </c>
      <c r="C277" s="9">
        <v>40</v>
      </c>
      <c r="D277" s="7">
        <v>6.6</v>
      </c>
      <c r="E277" s="7">
        <v>6.1</v>
      </c>
      <c r="F277" s="7">
        <v>0.3</v>
      </c>
      <c r="G277" s="7">
        <v>80</v>
      </c>
    </row>
    <row r="278" spans="1:7" ht="30" x14ac:dyDescent="0.25">
      <c r="A278" s="7" t="s">
        <v>172</v>
      </c>
      <c r="B278" s="16" t="s">
        <v>27</v>
      </c>
      <c r="C278" s="9" t="s">
        <v>147</v>
      </c>
      <c r="D278" s="7">
        <v>10.6</v>
      </c>
      <c r="E278" s="7">
        <v>16.61</v>
      </c>
      <c r="F278" s="7">
        <v>25.22</v>
      </c>
      <c r="G278" s="7">
        <v>278.45999999999998</v>
      </c>
    </row>
    <row r="279" spans="1:7" x14ac:dyDescent="0.25">
      <c r="A279" s="7" t="s">
        <v>55</v>
      </c>
      <c r="B279" s="7" t="s">
        <v>10</v>
      </c>
      <c r="C279" s="9">
        <v>200</v>
      </c>
      <c r="D279" s="7">
        <v>3.97</v>
      </c>
      <c r="E279" s="7">
        <v>2.1</v>
      </c>
      <c r="F279" s="7">
        <v>25.167999999999999</v>
      </c>
      <c r="G279" s="7">
        <v>145</v>
      </c>
    </row>
    <row r="280" spans="1:7" x14ac:dyDescent="0.25">
      <c r="A280" s="11"/>
      <c r="B280" s="7" t="s">
        <v>8</v>
      </c>
      <c r="C280" s="9">
        <v>70</v>
      </c>
      <c r="D280" s="7">
        <v>5.32</v>
      </c>
      <c r="E280" s="7">
        <v>0.56000000000000005</v>
      </c>
      <c r="F280" s="7">
        <v>34.44</v>
      </c>
      <c r="G280" s="7">
        <v>165.66</v>
      </c>
    </row>
    <row r="281" spans="1:7" s="14" customFormat="1" x14ac:dyDescent="0.25">
      <c r="A281" s="20" t="s">
        <v>31</v>
      </c>
      <c r="B281" s="20" t="s">
        <v>127</v>
      </c>
      <c r="C281" s="21">
        <v>200</v>
      </c>
      <c r="D281" s="20">
        <v>0.52</v>
      </c>
      <c r="E281" s="20">
        <v>0.34</v>
      </c>
      <c r="F281" s="20">
        <v>14.7</v>
      </c>
      <c r="G281" s="20">
        <v>104</v>
      </c>
    </row>
    <row r="282" spans="1:7" x14ac:dyDescent="0.25">
      <c r="A282" s="7"/>
      <c r="B282" s="12" t="s">
        <v>37</v>
      </c>
      <c r="C282" s="9"/>
      <c r="D282" s="12">
        <f>D280+D279+D278+D277+D281</f>
        <v>27.01</v>
      </c>
      <c r="E282" s="12">
        <f t="shared" ref="E282:G282" si="50">E280+E279+E278+E277+E281</f>
        <v>25.709999999999997</v>
      </c>
      <c r="F282" s="12">
        <f>F280+F279+F278+F277</f>
        <v>85.128</v>
      </c>
      <c r="G282" s="12">
        <f t="shared" si="50"/>
        <v>773.11999999999989</v>
      </c>
    </row>
    <row r="283" spans="1:7" x14ac:dyDescent="0.25">
      <c r="A283" s="7"/>
      <c r="B283" s="8" t="s">
        <v>142</v>
      </c>
      <c r="C283" s="9"/>
      <c r="D283" s="12"/>
      <c r="E283" s="12"/>
      <c r="F283" s="12"/>
      <c r="G283" s="12"/>
    </row>
    <row r="284" spans="1:7" s="14" customFormat="1" x14ac:dyDescent="0.25">
      <c r="A284" s="7" t="s">
        <v>111</v>
      </c>
      <c r="B284" s="7" t="s">
        <v>154</v>
      </c>
      <c r="C284" s="9">
        <v>200</v>
      </c>
      <c r="D284" s="7">
        <v>0</v>
      </c>
      <c r="E284" s="7">
        <v>0</v>
      </c>
      <c r="F284" s="7">
        <v>38</v>
      </c>
      <c r="G284" s="7">
        <v>76.8</v>
      </c>
    </row>
    <row r="285" spans="1:7" x14ac:dyDescent="0.25">
      <c r="A285" s="7"/>
      <c r="B285" s="7" t="s">
        <v>144</v>
      </c>
      <c r="C285" s="9">
        <v>50</v>
      </c>
      <c r="D285" s="7">
        <v>1.28</v>
      </c>
      <c r="E285" s="7">
        <v>1.1200000000000001</v>
      </c>
      <c r="F285" s="7">
        <v>26.4</v>
      </c>
      <c r="G285" s="7">
        <v>138.6</v>
      </c>
    </row>
    <row r="286" spans="1:7" x14ac:dyDescent="0.25">
      <c r="A286" s="7"/>
      <c r="B286" s="15" t="s">
        <v>143</v>
      </c>
      <c r="C286" s="9"/>
      <c r="D286" s="12">
        <f>D284+D285</f>
        <v>1.28</v>
      </c>
      <c r="E286" s="12">
        <f t="shared" ref="E286:G286" si="51">E284+E285</f>
        <v>1.1200000000000001</v>
      </c>
      <c r="F286" s="12">
        <f t="shared" si="51"/>
        <v>64.400000000000006</v>
      </c>
      <c r="G286" s="12">
        <f t="shared" si="51"/>
        <v>215.39999999999998</v>
      </c>
    </row>
    <row r="287" spans="1:7" x14ac:dyDescent="0.25">
      <c r="A287" s="7"/>
      <c r="B287" s="8" t="s">
        <v>117</v>
      </c>
      <c r="C287" s="9"/>
      <c r="D287" s="7"/>
      <c r="E287" s="7"/>
      <c r="F287" s="7"/>
      <c r="G287" s="7"/>
    </row>
    <row r="288" spans="1:7" x14ac:dyDescent="0.25">
      <c r="A288" s="7" t="s">
        <v>162</v>
      </c>
      <c r="B288" s="7" t="s">
        <v>153</v>
      </c>
      <c r="C288" s="9">
        <v>100</v>
      </c>
      <c r="D288" s="7">
        <v>1.1200000000000001</v>
      </c>
      <c r="E288" s="7">
        <v>5.25</v>
      </c>
      <c r="F288" s="7">
        <v>5.25</v>
      </c>
      <c r="G288" s="7">
        <v>71</v>
      </c>
    </row>
    <row r="289" spans="1:7" ht="30" x14ac:dyDescent="0.25">
      <c r="A289" s="7" t="s">
        <v>81</v>
      </c>
      <c r="B289" s="16" t="s">
        <v>82</v>
      </c>
      <c r="C289" s="9" t="s">
        <v>118</v>
      </c>
      <c r="D289" s="7">
        <v>6.49</v>
      </c>
      <c r="E289" s="7">
        <v>6.24</v>
      </c>
      <c r="F289" s="7">
        <v>15.87</v>
      </c>
      <c r="G289" s="7">
        <v>153.6</v>
      </c>
    </row>
    <row r="290" spans="1:7" x14ac:dyDescent="0.25">
      <c r="A290" s="7" t="s">
        <v>40</v>
      </c>
      <c r="B290" s="7" t="s">
        <v>5</v>
      </c>
      <c r="C290" s="9">
        <v>200</v>
      </c>
      <c r="D290" s="7">
        <v>4.1100000000000003</v>
      </c>
      <c r="E290" s="7">
        <v>6.2</v>
      </c>
      <c r="F290" s="7">
        <v>29.37</v>
      </c>
      <c r="G290" s="7">
        <v>194.66</v>
      </c>
    </row>
    <row r="291" spans="1:7" x14ac:dyDescent="0.25">
      <c r="A291" s="7" t="s">
        <v>77</v>
      </c>
      <c r="B291" s="7" t="s">
        <v>158</v>
      </c>
      <c r="C291" s="9" t="s">
        <v>121</v>
      </c>
      <c r="D291" s="7">
        <v>9.27</v>
      </c>
      <c r="E291" s="7">
        <v>7.29</v>
      </c>
      <c r="F291" s="7">
        <v>19.88</v>
      </c>
      <c r="G291" s="7">
        <v>198</v>
      </c>
    </row>
    <row r="292" spans="1:7" x14ac:dyDescent="0.25">
      <c r="A292" s="7"/>
      <c r="B292" s="7" t="s">
        <v>155</v>
      </c>
      <c r="C292" s="9">
        <v>70</v>
      </c>
      <c r="D292" s="7">
        <v>3.5</v>
      </c>
      <c r="E292" s="7">
        <v>0.7</v>
      </c>
      <c r="F292" s="7">
        <v>31.5</v>
      </c>
      <c r="G292" s="7">
        <v>154</v>
      </c>
    </row>
    <row r="293" spans="1:7" x14ac:dyDescent="0.25">
      <c r="A293" s="7" t="s">
        <v>50</v>
      </c>
      <c r="B293" s="7" t="s">
        <v>72</v>
      </c>
      <c r="C293" s="9">
        <v>200</v>
      </c>
      <c r="D293" s="7">
        <v>0</v>
      </c>
      <c r="E293" s="7">
        <v>0</v>
      </c>
      <c r="F293" s="7">
        <v>35.94</v>
      </c>
      <c r="G293" s="7">
        <v>118</v>
      </c>
    </row>
    <row r="294" spans="1:7" x14ac:dyDescent="0.25">
      <c r="A294" s="7"/>
      <c r="B294" s="12" t="s">
        <v>38</v>
      </c>
      <c r="C294" s="9"/>
      <c r="D294" s="12">
        <f>D293+D292+D291+D290+D289+D288+D291</f>
        <v>33.76</v>
      </c>
      <c r="E294" s="12">
        <f>E293+E292+E291+E290+E289+E288+E291+5</f>
        <v>37.97</v>
      </c>
      <c r="F294" s="12">
        <f>F293+F292+F291+F290+F289</f>
        <v>132.56</v>
      </c>
      <c r="G294" s="12">
        <f t="shared" ref="G294" si="52">G293+G292+G291+G290+G289+G288</f>
        <v>889.26</v>
      </c>
    </row>
    <row r="295" spans="1:7" x14ac:dyDescent="0.25">
      <c r="A295" s="7"/>
      <c r="B295" s="17" t="s">
        <v>36</v>
      </c>
      <c r="C295" s="9"/>
      <c r="D295" s="12">
        <f>D294+D286+D282</f>
        <v>62.05</v>
      </c>
      <c r="E295" s="12">
        <f>E294+E286+E282</f>
        <v>64.8</v>
      </c>
      <c r="F295" s="12">
        <f t="shared" ref="F295:G295" si="53">F294+F286+F282</f>
        <v>282.08800000000002</v>
      </c>
      <c r="G295" s="12">
        <f t="shared" si="53"/>
        <v>1877.7799999999997</v>
      </c>
    </row>
    <row r="296" spans="1:7" x14ac:dyDescent="0.25">
      <c r="A296" s="7"/>
      <c r="B296" s="7"/>
      <c r="C296" s="9"/>
      <c r="D296" s="7"/>
      <c r="E296" s="7"/>
      <c r="F296" s="7"/>
      <c r="G296" s="7"/>
    </row>
    <row r="297" spans="1:7" s="14" customFormat="1" ht="14.25" x14ac:dyDescent="0.2">
      <c r="A297" s="12"/>
      <c r="B297" s="12" t="s">
        <v>107</v>
      </c>
      <c r="C297" s="13"/>
      <c r="D297" s="12">
        <f>D295+D274+D254+D234+D214+D193+D174+D153+D133+D112+D91+D71+D51+D30</f>
        <v>865.745</v>
      </c>
      <c r="E297" s="12">
        <f t="shared" ref="E297:G297" si="54">E295+E274+E254+E234+E214+E193+E174+E153+E133+E112+E91+E71+E51+E30</f>
        <v>880.85500000000002</v>
      </c>
      <c r="F297" s="12">
        <f t="shared" si="54"/>
        <v>3887.6870000000004</v>
      </c>
      <c r="G297" s="12">
        <f t="shared" si="54"/>
        <v>26676.749999999996</v>
      </c>
    </row>
    <row r="298" spans="1:7" x14ac:dyDescent="0.25">
      <c r="A298" s="7"/>
      <c r="B298" s="7" t="s">
        <v>108</v>
      </c>
      <c r="C298" s="9"/>
      <c r="D298" s="7">
        <f>D297/14</f>
        <v>61.838928571428575</v>
      </c>
      <c r="E298" s="7">
        <f t="shared" ref="E298:G298" si="55">E297/14</f>
        <v>62.918214285714285</v>
      </c>
      <c r="F298" s="7">
        <f t="shared" si="55"/>
        <v>277.6919285714286</v>
      </c>
      <c r="G298" s="7">
        <f t="shared" si="55"/>
        <v>1905.4821428571427</v>
      </c>
    </row>
  </sheetData>
  <mergeCells count="10">
    <mergeCell ref="A11:A12"/>
    <mergeCell ref="B11:B12"/>
    <mergeCell ref="C11:C12"/>
    <mergeCell ref="D11:F11"/>
    <mergeCell ref="G11:G12"/>
    <mergeCell ref="A2:B2"/>
    <mergeCell ref="A4:B4"/>
    <mergeCell ref="A6:G6"/>
    <mergeCell ref="A7:G7"/>
    <mergeCell ref="A8:G8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8"/>
  <sheetViews>
    <sheetView workbookViewId="0">
      <selection sqref="A1:A4"/>
    </sheetView>
  </sheetViews>
  <sheetFormatPr defaultRowHeight="15" x14ac:dyDescent="0.25"/>
  <cols>
    <col min="1" max="1" width="11.7109375" style="1" customWidth="1"/>
    <col min="2" max="2" width="46.42578125" style="1" customWidth="1"/>
    <col min="3" max="3" width="14.42578125" style="2" customWidth="1"/>
    <col min="4" max="4" width="14.85546875" style="1" customWidth="1"/>
    <col min="5" max="5" width="14.28515625" style="1" customWidth="1"/>
    <col min="6" max="6" width="13.7109375" style="1" customWidth="1"/>
    <col min="7" max="7" width="20.28515625" style="1" customWidth="1"/>
    <col min="8" max="16384" width="9.140625" style="1"/>
  </cols>
  <sheetData>
    <row r="1" spans="1:7" x14ac:dyDescent="0.25">
      <c r="A1" s="1" t="s">
        <v>166</v>
      </c>
      <c r="G1" s="3" t="s">
        <v>145</v>
      </c>
    </row>
    <row r="2" spans="1:7" x14ac:dyDescent="0.25">
      <c r="A2" s="1" t="s">
        <v>183</v>
      </c>
      <c r="G2" s="3" t="s">
        <v>182</v>
      </c>
    </row>
    <row r="3" spans="1:7" x14ac:dyDescent="0.25">
      <c r="A3" s="1" t="s">
        <v>181</v>
      </c>
      <c r="G3" s="3"/>
    </row>
    <row r="4" spans="1:7" x14ac:dyDescent="0.25">
      <c r="A4" s="1" t="s">
        <v>184</v>
      </c>
      <c r="G4" s="3" t="s">
        <v>149</v>
      </c>
    </row>
    <row r="6" spans="1:7" x14ac:dyDescent="0.25">
      <c r="A6" s="26" t="s">
        <v>163</v>
      </c>
      <c r="B6" s="26"/>
      <c r="C6" s="26"/>
      <c r="D6" s="26"/>
      <c r="E6" s="26"/>
      <c r="F6" s="26"/>
      <c r="G6" s="26"/>
    </row>
    <row r="7" spans="1:7" x14ac:dyDescent="0.25">
      <c r="A7" s="26" t="s">
        <v>164</v>
      </c>
      <c r="B7" s="26"/>
      <c r="C7" s="26"/>
      <c r="D7" s="26"/>
      <c r="E7" s="26"/>
      <c r="F7" s="26"/>
      <c r="G7" s="26"/>
    </row>
    <row r="8" spans="1:7" x14ac:dyDescent="0.25">
      <c r="A8" s="26" t="s">
        <v>165</v>
      </c>
      <c r="B8" s="26"/>
      <c r="C8" s="26"/>
      <c r="D8" s="26"/>
      <c r="E8" s="26"/>
      <c r="F8" s="26"/>
      <c r="G8" s="26"/>
    </row>
    <row r="9" spans="1:7" x14ac:dyDescent="0.25">
      <c r="A9" s="22"/>
      <c r="B9" s="22"/>
      <c r="C9" s="22"/>
      <c r="D9" s="22"/>
      <c r="E9" s="22"/>
      <c r="F9" s="22"/>
      <c r="G9" s="22"/>
    </row>
    <row r="11" spans="1:7" s="4" customFormat="1" ht="30" customHeight="1" x14ac:dyDescent="0.25">
      <c r="A11" s="27" t="s">
        <v>24</v>
      </c>
      <c r="B11" s="27" t="s">
        <v>25</v>
      </c>
      <c r="C11" s="29" t="s">
        <v>128</v>
      </c>
      <c r="D11" s="31" t="s">
        <v>125</v>
      </c>
      <c r="E11" s="31"/>
      <c r="F11" s="32"/>
      <c r="G11" s="29" t="s">
        <v>126</v>
      </c>
    </row>
    <row r="12" spans="1:7" s="6" customFormat="1" ht="30" customHeight="1" x14ac:dyDescent="0.25">
      <c r="A12" s="28"/>
      <c r="B12" s="28"/>
      <c r="C12" s="30"/>
      <c r="D12" s="5" t="s">
        <v>0</v>
      </c>
      <c r="E12" s="5" t="s">
        <v>1</v>
      </c>
      <c r="F12" s="5" t="s">
        <v>2</v>
      </c>
      <c r="G12" s="30"/>
    </row>
    <row r="13" spans="1:7" x14ac:dyDescent="0.25">
      <c r="A13" s="7"/>
      <c r="B13" s="8" t="s">
        <v>26</v>
      </c>
      <c r="C13" s="9"/>
      <c r="D13" s="7"/>
      <c r="E13" s="7"/>
      <c r="F13" s="7"/>
      <c r="G13" s="7"/>
    </row>
    <row r="14" spans="1:7" x14ac:dyDescent="0.25">
      <c r="A14" s="7" t="s">
        <v>54</v>
      </c>
      <c r="B14" s="7" t="s">
        <v>53</v>
      </c>
      <c r="C14" s="9" t="s">
        <v>147</v>
      </c>
      <c r="D14" s="7">
        <v>9.2899999999999991</v>
      </c>
      <c r="E14" s="7">
        <v>13.12</v>
      </c>
      <c r="F14" s="7">
        <v>41.21</v>
      </c>
      <c r="G14" s="7">
        <v>309.77</v>
      </c>
    </row>
    <row r="15" spans="1:7" x14ac:dyDescent="0.25">
      <c r="A15" s="7" t="s">
        <v>29</v>
      </c>
      <c r="B15" s="7" t="s">
        <v>7</v>
      </c>
      <c r="C15" s="9" t="s">
        <v>122</v>
      </c>
      <c r="D15" s="10">
        <v>7.48</v>
      </c>
      <c r="E15" s="10">
        <v>7.49</v>
      </c>
      <c r="F15" s="10">
        <v>41.85</v>
      </c>
      <c r="G15" s="7">
        <v>264.81</v>
      </c>
    </row>
    <row r="16" spans="1:7" x14ac:dyDescent="0.25">
      <c r="A16" s="11"/>
      <c r="B16" s="7" t="s">
        <v>8</v>
      </c>
      <c r="C16" s="9">
        <v>70</v>
      </c>
      <c r="D16" s="7">
        <v>5.32</v>
      </c>
      <c r="E16" s="7">
        <v>0.56000000000000005</v>
      </c>
      <c r="F16" s="7">
        <v>34.44</v>
      </c>
      <c r="G16" s="7">
        <v>165.66</v>
      </c>
    </row>
    <row r="17" spans="1:7" x14ac:dyDescent="0.25">
      <c r="A17" s="7" t="s">
        <v>30</v>
      </c>
      <c r="B17" s="7" t="s">
        <v>28</v>
      </c>
      <c r="C17" s="9" t="s">
        <v>148</v>
      </c>
      <c r="D17" s="7">
        <v>2.1000000000000001E-2</v>
      </c>
      <c r="E17" s="7">
        <v>5.0000000000000001E-3</v>
      </c>
      <c r="F17" s="7">
        <v>14.975</v>
      </c>
      <c r="G17" s="7">
        <v>60</v>
      </c>
    </row>
    <row r="18" spans="1:7" s="14" customFormat="1" ht="14.25" x14ac:dyDescent="0.2">
      <c r="A18" s="12"/>
      <c r="B18" s="12" t="s">
        <v>37</v>
      </c>
      <c r="C18" s="13"/>
      <c r="D18" s="12">
        <f>D17+D16+D15+D14</f>
        <v>22.111000000000001</v>
      </c>
      <c r="E18" s="12">
        <f t="shared" ref="E18:G18" si="0">E17+E16+E15+E14</f>
        <v>21.174999999999997</v>
      </c>
      <c r="F18" s="12">
        <f>F16+F15+F14-6</f>
        <v>111.5</v>
      </c>
      <c r="G18" s="12">
        <f t="shared" si="0"/>
        <v>800.24</v>
      </c>
    </row>
    <row r="19" spans="1:7" s="14" customFormat="1" ht="14.25" x14ac:dyDescent="0.2">
      <c r="A19" s="12"/>
      <c r="B19" s="8" t="s">
        <v>129</v>
      </c>
      <c r="C19" s="13"/>
      <c r="D19" s="12"/>
      <c r="E19" s="12"/>
      <c r="F19" s="12"/>
      <c r="G19" s="12"/>
    </row>
    <row r="20" spans="1:7" s="14" customFormat="1" x14ac:dyDescent="0.25">
      <c r="A20" s="20" t="s">
        <v>31</v>
      </c>
      <c r="B20" s="20" t="s">
        <v>127</v>
      </c>
      <c r="C20" s="21">
        <v>200</v>
      </c>
      <c r="D20" s="20">
        <v>0.52</v>
      </c>
      <c r="E20" s="20">
        <v>0.34</v>
      </c>
      <c r="F20" s="20">
        <v>14.7</v>
      </c>
      <c r="G20" s="20">
        <v>104</v>
      </c>
    </row>
    <row r="21" spans="1:7" s="14" customFormat="1" x14ac:dyDescent="0.25">
      <c r="A21" s="7" t="s">
        <v>111</v>
      </c>
      <c r="B21" s="7" t="s">
        <v>154</v>
      </c>
      <c r="C21" s="9">
        <v>200</v>
      </c>
      <c r="D21" s="7">
        <v>0</v>
      </c>
      <c r="E21" s="7">
        <v>0</v>
      </c>
      <c r="F21" s="7">
        <v>38</v>
      </c>
      <c r="G21" s="7">
        <v>76.8</v>
      </c>
    </row>
    <row r="22" spans="1:7" s="14" customFormat="1" ht="14.25" x14ac:dyDescent="0.2">
      <c r="A22" s="12"/>
      <c r="B22" s="15" t="s">
        <v>143</v>
      </c>
      <c r="C22" s="13"/>
      <c r="D22" s="12">
        <f>D20+D21</f>
        <v>0.52</v>
      </c>
      <c r="E22" s="12">
        <f t="shared" ref="E22:G22" si="1">E20+E21</f>
        <v>0.34</v>
      </c>
      <c r="F22" s="12">
        <f t="shared" si="1"/>
        <v>52.7</v>
      </c>
      <c r="G22" s="12">
        <f t="shared" si="1"/>
        <v>180.8</v>
      </c>
    </row>
    <row r="23" spans="1:7" x14ac:dyDescent="0.25">
      <c r="A23" s="7"/>
      <c r="B23" s="8" t="s">
        <v>32</v>
      </c>
      <c r="C23" s="9"/>
      <c r="D23" s="7"/>
      <c r="E23" s="7"/>
      <c r="F23" s="7"/>
      <c r="G23" s="7"/>
    </row>
    <row r="24" spans="1:7" x14ac:dyDescent="0.25">
      <c r="A24" s="7" t="s">
        <v>162</v>
      </c>
      <c r="B24" s="7" t="s">
        <v>153</v>
      </c>
      <c r="C24" s="9">
        <v>100</v>
      </c>
      <c r="D24" s="7">
        <v>1.1200000000000001</v>
      </c>
      <c r="E24" s="7">
        <v>5.25</v>
      </c>
      <c r="F24" s="7">
        <v>5.25</v>
      </c>
      <c r="G24" s="7">
        <v>71</v>
      </c>
    </row>
    <row r="25" spans="1:7" ht="30" x14ac:dyDescent="0.25">
      <c r="A25" s="7" t="s">
        <v>167</v>
      </c>
      <c r="B25" s="16" t="s">
        <v>123</v>
      </c>
      <c r="C25" s="9" t="s">
        <v>119</v>
      </c>
      <c r="D25" s="7">
        <v>8.36</v>
      </c>
      <c r="E25" s="7">
        <v>6.33</v>
      </c>
      <c r="F25" s="7">
        <v>27.44</v>
      </c>
      <c r="G25" s="7">
        <v>200</v>
      </c>
    </row>
    <row r="26" spans="1:7" x14ac:dyDescent="0.25">
      <c r="A26" s="7" t="s">
        <v>33</v>
      </c>
      <c r="B26" s="7" t="s">
        <v>34</v>
      </c>
      <c r="C26" s="9">
        <v>250</v>
      </c>
      <c r="D26" s="7">
        <v>14.12</v>
      </c>
      <c r="E26" s="7">
        <v>16.899999999999999</v>
      </c>
      <c r="F26" s="7">
        <v>34.89</v>
      </c>
      <c r="G26" s="7">
        <v>376.25</v>
      </c>
    </row>
    <row r="27" spans="1:7" x14ac:dyDescent="0.25">
      <c r="A27" s="7"/>
      <c r="B27" s="7" t="s">
        <v>155</v>
      </c>
      <c r="C27" s="9">
        <v>70</v>
      </c>
      <c r="D27" s="7">
        <v>3.5</v>
      </c>
      <c r="E27" s="7">
        <v>0.7</v>
      </c>
      <c r="F27" s="7">
        <v>31.5</v>
      </c>
      <c r="G27" s="7">
        <v>154</v>
      </c>
    </row>
    <row r="28" spans="1:7" x14ac:dyDescent="0.25">
      <c r="A28" s="7" t="s">
        <v>35</v>
      </c>
      <c r="B28" s="7" t="s">
        <v>18</v>
      </c>
      <c r="C28" s="9">
        <v>200</v>
      </c>
      <c r="D28" s="7">
        <v>0.54</v>
      </c>
      <c r="E28" s="7">
        <v>0</v>
      </c>
      <c r="F28" s="7">
        <v>17.579999999999998</v>
      </c>
      <c r="G28" s="7">
        <v>70.53</v>
      </c>
    </row>
    <row r="29" spans="1:7" s="14" customFormat="1" ht="14.25" x14ac:dyDescent="0.2">
      <c r="A29" s="12"/>
      <c r="B29" s="12" t="s">
        <v>38</v>
      </c>
      <c r="C29" s="13"/>
      <c r="D29" s="12">
        <f>D28+D27+D26+D25+D24+10</f>
        <v>37.64</v>
      </c>
      <c r="E29" s="12">
        <f>E28+E27+E26+E25+E24+11</f>
        <v>40.18</v>
      </c>
      <c r="F29" s="12">
        <f>F28+F27+F26+F25+F24</f>
        <v>116.66</v>
      </c>
      <c r="G29" s="12">
        <f t="shared" ref="G29" si="2">G28+G27+G26+G25+G24</f>
        <v>871.78</v>
      </c>
    </row>
    <row r="30" spans="1:7" x14ac:dyDescent="0.25">
      <c r="A30" s="7"/>
      <c r="B30" s="17" t="s">
        <v>36</v>
      </c>
      <c r="C30" s="9"/>
      <c r="D30" s="12">
        <f>D29+D22+D18</f>
        <v>60.271000000000001</v>
      </c>
      <c r="E30" s="12">
        <f t="shared" ref="E30:G30" si="3">E29+E22+E18</f>
        <v>61.695</v>
      </c>
      <c r="F30" s="12">
        <f t="shared" si="3"/>
        <v>280.86</v>
      </c>
      <c r="G30" s="12">
        <f t="shared" si="3"/>
        <v>1852.82</v>
      </c>
    </row>
    <row r="31" spans="1:7" x14ac:dyDescent="0.25">
      <c r="A31" s="7"/>
      <c r="B31" s="7"/>
      <c r="C31" s="9"/>
      <c r="D31" s="7"/>
      <c r="E31" s="7"/>
      <c r="F31" s="7"/>
      <c r="G31" s="7"/>
    </row>
    <row r="32" spans="1:7" x14ac:dyDescent="0.25">
      <c r="A32" s="7"/>
      <c r="B32" s="8" t="s">
        <v>39</v>
      </c>
      <c r="C32" s="9"/>
      <c r="D32" s="7"/>
      <c r="E32" s="7"/>
      <c r="F32" s="7"/>
      <c r="G32" s="7"/>
    </row>
    <row r="33" spans="1:7" x14ac:dyDescent="0.25">
      <c r="A33" s="7" t="s">
        <v>57</v>
      </c>
      <c r="B33" s="18" t="s">
        <v>150</v>
      </c>
      <c r="C33" s="9">
        <v>30</v>
      </c>
      <c r="D33" s="7">
        <v>7.8</v>
      </c>
      <c r="E33" s="7">
        <v>7.94</v>
      </c>
      <c r="F33" s="7">
        <v>1.05</v>
      </c>
      <c r="G33" s="7">
        <v>109.5</v>
      </c>
    </row>
    <row r="34" spans="1:7" x14ac:dyDescent="0.25">
      <c r="A34" s="7" t="s">
        <v>40</v>
      </c>
      <c r="B34" s="7" t="s">
        <v>5</v>
      </c>
      <c r="C34" s="9">
        <v>200</v>
      </c>
      <c r="D34" s="7">
        <v>4.1100000000000003</v>
      </c>
      <c r="E34" s="7">
        <v>6.2</v>
      </c>
      <c r="F34" s="7">
        <v>29.37</v>
      </c>
      <c r="G34" s="7">
        <v>194.66</v>
      </c>
    </row>
    <row r="35" spans="1:7" x14ac:dyDescent="0.25">
      <c r="A35" s="7" t="s">
        <v>41</v>
      </c>
      <c r="B35" s="7" t="s">
        <v>4</v>
      </c>
      <c r="C35" s="9">
        <v>100</v>
      </c>
      <c r="D35" s="7">
        <v>15.14</v>
      </c>
      <c r="E35" s="7">
        <v>10.6</v>
      </c>
      <c r="F35" s="7">
        <v>6.95</v>
      </c>
      <c r="G35" s="7">
        <v>228</v>
      </c>
    </row>
    <row r="36" spans="1:7" x14ac:dyDescent="0.25">
      <c r="A36" s="11"/>
      <c r="B36" s="7" t="s">
        <v>8</v>
      </c>
      <c r="C36" s="9">
        <v>70</v>
      </c>
      <c r="D36" s="7">
        <v>5.32</v>
      </c>
      <c r="E36" s="7">
        <v>0.56000000000000005</v>
      </c>
      <c r="F36" s="7">
        <v>34.44</v>
      </c>
      <c r="G36" s="7">
        <v>165.66</v>
      </c>
    </row>
    <row r="37" spans="1:7" x14ac:dyDescent="0.25">
      <c r="A37" s="7" t="s">
        <v>42</v>
      </c>
      <c r="B37" s="7" t="s">
        <v>9</v>
      </c>
      <c r="C37" s="9" t="s">
        <v>161</v>
      </c>
      <c r="D37" s="7">
        <v>0.45</v>
      </c>
      <c r="E37" s="7">
        <v>0.05</v>
      </c>
      <c r="F37" s="7">
        <v>15.95</v>
      </c>
      <c r="G37" s="7">
        <v>62.3</v>
      </c>
    </row>
    <row r="38" spans="1:7" s="14" customFormat="1" ht="14.25" x14ac:dyDescent="0.2">
      <c r="A38" s="12"/>
      <c r="B38" s="12" t="s">
        <v>37</v>
      </c>
      <c r="C38" s="13"/>
      <c r="D38" s="12">
        <f>D37+D36+D34+D35+D33</f>
        <v>32.82</v>
      </c>
      <c r="E38" s="12">
        <f t="shared" ref="E38:G38" si="4">E37+E36+E34+E35+E33</f>
        <v>25.35</v>
      </c>
      <c r="F38" s="12">
        <f t="shared" si="4"/>
        <v>87.76</v>
      </c>
      <c r="G38" s="12">
        <f t="shared" si="4"/>
        <v>760.12</v>
      </c>
    </row>
    <row r="39" spans="1:7" s="14" customFormat="1" ht="14.25" x14ac:dyDescent="0.2">
      <c r="A39" s="12"/>
      <c r="B39" s="8" t="s">
        <v>130</v>
      </c>
      <c r="C39" s="13"/>
      <c r="D39" s="12"/>
      <c r="E39" s="12"/>
      <c r="F39" s="12"/>
      <c r="G39" s="12"/>
    </row>
    <row r="40" spans="1:7" s="14" customFormat="1" x14ac:dyDescent="0.25">
      <c r="A40" s="7" t="s">
        <v>111</v>
      </c>
      <c r="B40" s="7" t="s">
        <v>154</v>
      </c>
      <c r="C40" s="9">
        <v>200</v>
      </c>
      <c r="D40" s="7">
        <v>0</v>
      </c>
      <c r="E40" s="7">
        <v>0</v>
      </c>
      <c r="F40" s="7">
        <v>38</v>
      </c>
      <c r="G40" s="7">
        <v>76.8</v>
      </c>
    </row>
    <row r="41" spans="1:7" s="14" customFormat="1" x14ac:dyDescent="0.25">
      <c r="A41" s="12"/>
      <c r="B41" s="7" t="s">
        <v>144</v>
      </c>
      <c r="C41" s="9">
        <v>50</v>
      </c>
      <c r="D41" s="7">
        <v>1.28</v>
      </c>
      <c r="E41" s="7">
        <v>1.1200000000000001</v>
      </c>
      <c r="F41" s="7">
        <v>26.4</v>
      </c>
      <c r="G41" s="7">
        <v>138.6</v>
      </c>
    </row>
    <row r="42" spans="1:7" s="14" customFormat="1" ht="14.25" x14ac:dyDescent="0.2">
      <c r="A42" s="12"/>
      <c r="B42" s="15" t="s">
        <v>143</v>
      </c>
      <c r="C42" s="13"/>
      <c r="D42" s="12">
        <f>D40+D41</f>
        <v>1.28</v>
      </c>
      <c r="E42" s="12">
        <f>E40+E41</f>
        <v>1.1200000000000001</v>
      </c>
      <c r="F42" s="12">
        <f>F40+F41</f>
        <v>64.400000000000006</v>
      </c>
      <c r="G42" s="12">
        <f>G40+G41</f>
        <v>215.39999999999998</v>
      </c>
    </row>
    <row r="43" spans="1:7" x14ac:dyDescent="0.25">
      <c r="A43" s="7"/>
      <c r="B43" s="8" t="s">
        <v>43</v>
      </c>
      <c r="C43" s="9"/>
      <c r="D43" s="7"/>
      <c r="E43" s="7"/>
      <c r="F43" s="7"/>
      <c r="G43" s="7"/>
    </row>
    <row r="44" spans="1:7" x14ac:dyDescent="0.25">
      <c r="A44" s="7" t="s">
        <v>44</v>
      </c>
      <c r="B44" s="7" t="s">
        <v>45</v>
      </c>
      <c r="C44" s="9">
        <v>100</v>
      </c>
      <c r="D44" s="7">
        <v>1.55</v>
      </c>
      <c r="E44" s="7">
        <v>5.75</v>
      </c>
      <c r="F44" s="7">
        <v>9.4</v>
      </c>
      <c r="G44" s="7">
        <v>111</v>
      </c>
    </row>
    <row r="45" spans="1:7" x14ac:dyDescent="0.25">
      <c r="A45" s="7" t="s">
        <v>46</v>
      </c>
      <c r="B45" s="7" t="s">
        <v>156</v>
      </c>
      <c r="C45" s="9" t="s">
        <v>119</v>
      </c>
      <c r="D45" s="7">
        <v>7.02</v>
      </c>
      <c r="E45" s="7">
        <v>8.1999999999999993</v>
      </c>
      <c r="F45" s="7">
        <v>18.95</v>
      </c>
      <c r="G45" s="7">
        <v>191.3</v>
      </c>
    </row>
    <row r="46" spans="1:7" x14ac:dyDescent="0.25">
      <c r="A46" s="7" t="s">
        <v>47</v>
      </c>
      <c r="B46" s="7" t="s">
        <v>13</v>
      </c>
      <c r="C46" s="9">
        <v>200</v>
      </c>
      <c r="D46" s="7">
        <v>4.93</v>
      </c>
      <c r="E46" s="7">
        <v>9.76</v>
      </c>
      <c r="F46" s="7">
        <v>49.64</v>
      </c>
      <c r="G46" s="7">
        <v>293.3</v>
      </c>
    </row>
    <row r="47" spans="1:7" ht="15" customHeight="1" x14ac:dyDescent="0.25">
      <c r="A47" s="7" t="s">
        <v>49</v>
      </c>
      <c r="B47" s="16" t="s">
        <v>48</v>
      </c>
      <c r="C47" s="9" t="s">
        <v>120</v>
      </c>
      <c r="D47" s="7">
        <v>9.4</v>
      </c>
      <c r="E47" s="7">
        <v>7.04</v>
      </c>
      <c r="F47" s="7">
        <v>12.76</v>
      </c>
      <c r="G47" s="7">
        <v>174</v>
      </c>
    </row>
    <row r="48" spans="1:7" x14ac:dyDescent="0.25">
      <c r="A48" s="7"/>
      <c r="B48" s="7" t="s">
        <v>155</v>
      </c>
      <c r="C48" s="9">
        <v>70</v>
      </c>
      <c r="D48" s="7">
        <v>3.5</v>
      </c>
      <c r="E48" s="7">
        <v>0.7</v>
      </c>
      <c r="F48" s="7">
        <v>31.5</v>
      </c>
      <c r="G48" s="7">
        <v>154</v>
      </c>
    </row>
    <row r="49" spans="1:7" x14ac:dyDescent="0.25">
      <c r="A49" s="7" t="s">
        <v>50</v>
      </c>
      <c r="B49" s="7" t="s">
        <v>72</v>
      </c>
      <c r="C49" s="9">
        <v>200</v>
      </c>
      <c r="D49" s="7">
        <v>0</v>
      </c>
      <c r="E49" s="7">
        <v>0</v>
      </c>
      <c r="F49" s="7">
        <v>35.94</v>
      </c>
      <c r="G49" s="7">
        <v>118</v>
      </c>
    </row>
    <row r="50" spans="1:7" s="14" customFormat="1" ht="14.25" x14ac:dyDescent="0.2">
      <c r="A50" s="12"/>
      <c r="B50" s="12" t="s">
        <v>38</v>
      </c>
      <c r="C50" s="13"/>
      <c r="D50" s="12">
        <f>D49+D48+D47+D46+D45+D44</f>
        <v>26.4</v>
      </c>
      <c r="E50" s="12">
        <f>E49+E48+E47+E46+E45+E44+5</f>
        <v>36.450000000000003</v>
      </c>
      <c r="F50" s="12">
        <f>F48+F47+F46+F45+F44</f>
        <v>122.25000000000001</v>
      </c>
      <c r="G50" s="12">
        <f>G48+G47+G46+G45+G44</f>
        <v>923.59999999999991</v>
      </c>
    </row>
    <row r="51" spans="1:7" s="14" customFormat="1" ht="14.25" x14ac:dyDescent="0.2">
      <c r="A51" s="12"/>
      <c r="B51" s="17" t="s">
        <v>36</v>
      </c>
      <c r="C51" s="13"/>
      <c r="D51" s="12">
        <f>D50+D42+D38</f>
        <v>60.5</v>
      </c>
      <c r="E51" s="12">
        <f t="shared" ref="E51:G51" si="5">E50+E42+E38</f>
        <v>62.92</v>
      </c>
      <c r="F51" s="12">
        <f t="shared" si="5"/>
        <v>274.41000000000003</v>
      </c>
      <c r="G51" s="12">
        <f t="shared" si="5"/>
        <v>1899.12</v>
      </c>
    </row>
    <row r="52" spans="1:7" x14ac:dyDescent="0.25">
      <c r="A52" s="7"/>
      <c r="B52" s="7"/>
      <c r="C52" s="9"/>
      <c r="D52" s="7"/>
      <c r="E52" s="7"/>
      <c r="F52" s="7"/>
      <c r="G52" s="7"/>
    </row>
    <row r="53" spans="1:7" x14ac:dyDescent="0.25">
      <c r="A53" s="7"/>
      <c r="B53" s="8" t="s">
        <v>51</v>
      </c>
      <c r="C53" s="9"/>
      <c r="D53" s="7"/>
      <c r="E53" s="7"/>
      <c r="F53" s="7"/>
      <c r="G53" s="7"/>
    </row>
    <row r="54" spans="1:7" x14ac:dyDescent="0.25">
      <c r="A54" s="7" t="s">
        <v>52</v>
      </c>
      <c r="B54" s="7" t="s">
        <v>116</v>
      </c>
      <c r="C54" s="9" t="s">
        <v>122</v>
      </c>
      <c r="D54" s="7">
        <v>12.71</v>
      </c>
      <c r="E54" s="7">
        <v>8.69</v>
      </c>
      <c r="F54" s="7">
        <v>11.64</v>
      </c>
      <c r="G54" s="7">
        <v>172.7</v>
      </c>
    </row>
    <row r="55" spans="1:7" x14ac:dyDescent="0.25">
      <c r="A55" s="7" t="s">
        <v>102</v>
      </c>
      <c r="B55" s="7" t="s">
        <v>101</v>
      </c>
      <c r="C55" s="9" t="s">
        <v>147</v>
      </c>
      <c r="D55" s="7">
        <v>9.15</v>
      </c>
      <c r="E55" s="7">
        <v>13.31</v>
      </c>
      <c r="F55" s="7">
        <v>29.2</v>
      </c>
      <c r="G55" s="7">
        <v>265.89</v>
      </c>
    </row>
    <row r="56" spans="1:7" x14ac:dyDescent="0.25">
      <c r="A56" s="11"/>
      <c r="B56" s="7" t="s">
        <v>8</v>
      </c>
      <c r="C56" s="9">
        <v>70</v>
      </c>
      <c r="D56" s="7">
        <v>5.32</v>
      </c>
      <c r="E56" s="7">
        <v>0.56000000000000005</v>
      </c>
      <c r="F56" s="7">
        <v>34.44</v>
      </c>
      <c r="G56" s="7">
        <v>165.66</v>
      </c>
    </row>
    <row r="57" spans="1:7" x14ac:dyDescent="0.25">
      <c r="A57" s="7" t="s">
        <v>55</v>
      </c>
      <c r="B57" s="7" t="s">
        <v>10</v>
      </c>
      <c r="C57" s="9">
        <v>200</v>
      </c>
      <c r="D57" s="7">
        <v>3.97</v>
      </c>
      <c r="E57" s="7">
        <v>2.1</v>
      </c>
      <c r="F57" s="7">
        <v>25.167999999999999</v>
      </c>
      <c r="G57" s="7">
        <v>145</v>
      </c>
    </row>
    <row r="58" spans="1:7" x14ac:dyDescent="0.25">
      <c r="A58" s="7"/>
      <c r="B58" s="12" t="s">
        <v>37</v>
      </c>
      <c r="C58" s="9"/>
      <c r="D58" s="12">
        <f>D57+D56+D55+D54</f>
        <v>31.150000000000002</v>
      </c>
      <c r="E58" s="12">
        <f t="shared" ref="E58:G58" si="6">E57+E56+E55+E54</f>
        <v>24.66</v>
      </c>
      <c r="F58" s="12">
        <f t="shared" si="6"/>
        <v>100.44799999999999</v>
      </c>
      <c r="G58" s="12">
        <f t="shared" si="6"/>
        <v>749.25</v>
      </c>
    </row>
    <row r="59" spans="1:7" x14ac:dyDescent="0.25">
      <c r="A59" s="7"/>
      <c r="B59" s="8" t="s">
        <v>131</v>
      </c>
      <c r="C59" s="9"/>
      <c r="D59" s="12"/>
      <c r="E59" s="12"/>
      <c r="F59" s="12"/>
      <c r="G59" s="12"/>
    </row>
    <row r="60" spans="1:7" s="14" customFormat="1" x14ac:dyDescent="0.25">
      <c r="A60" s="7" t="s">
        <v>111</v>
      </c>
      <c r="B60" s="7" t="s">
        <v>154</v>
      </c>
      <c r="C60" s="9">
        <v>200</v>
      </c>
      <c r="D60" s="7">
        <v>0</v>
      </c>
      <c r="E60" s="7">
        <v>0</v>
      </c>
      <c r="F60" s="7">
        <v>38</v>
      </c>
      <c r="G60" s="7">
        <v>76.8</v>
      </c>
    </row>
    <row r="61" spans="1:7" x14ac:dyDescent="0.25">
      <c r="A61" s="7"/>
      <c r="B61" s="7" t="s">
        <v>144</v>
      </c>
      <c r="C61" s="9">
        <v>50</v>
      </c>
      <c r="D61" s="7">
        <v>1.28</v>
      </c>
      <c r="E61" s="7">
        <v>1.1200000000000001</v>
      </c>
      <c r="F61" s="7">
        <v>26.4</v>
      </c>
      <c r="G61" s="7">
        <v>138.6</v>
      </c>
    </row>
    <row r="62" spans="1:7" x14ac:dyDescent="0.25">
      <c r="A62" s="7"/>
      <c r="B62" s="15" t="s">
        <v>143</v>
      </c>
      <c r="C62" s="9"/>
      <c r="D62" s="12">
        <f>D60+D61</f>
        <v>1.28</v>
      </c>
      <c r="E62" s="12">
        <f t="shared" ref="E62:G62" si="7">E60+E61</f>
        <v>1.1200000000000001</v>
      </c>
      <c r="F62" s="12">
        <f t="shared" si="7"/>
        <v>64.400000000000006</v>
      </c>
      <c r="G62" s="12">
        <f t="shared" si="7"/>
        <v>215.39999999999998</v>
      </c>
    </row>
    <row r="63" spans="1:7" x14ac:dyDescent="0.25">
      <c r="A63" s="7"/>
      <c r="B63" s="8" t="s">
        <v>56</v>
      </c>
      <c r="C63" s="9"/>
      <c r="D63" s="7"/>
      <c r="E63" s="7"/>
      <c r="F63" s="7"/>
      <c r="G63" s="7"/>
    </row>
    <row r="64" spans="1:7" x14ac:dyDescent="0.25">
      <c r="A64" s="7" t="s">
        <v>97</v>
      </c>
      <c r="B64" s="18" t="s">
        <v>20</v>
      </c>
      <c r="C64" s="9">
        <v>100</v>
      </c>
      <c r="D64" s="7">
        <v>0.66500000000000004</v>
      </c>
      <c r="E64" s="7">
        <v>6.08</v>
      </c>
      <c r="F64" s="7">
        <v>1.8</v>
      </c>
      <c r="G64" s="7">
        <v>65</v>
      </c>
    </row>
    <row r="65" spans="1:7" x14ac:dyDescent="0.25">
      <c r="A65" s="7" t="s">
        <v>58</v>
      </c>
      <c r="B65" s="16" t="s">
        <v>168</v>
      </c>
      <c r="C65" s="9" t="s">
        <v>119</v>
      </c>
      <c r="D65" s="7">
        <v>7.72</v>
      </c>
      <c r="E65" s="7">
        <v>8.5</v>
      </c>
      <c r="F65" s="7">
        <v>27.62</v>
      </c>
      <c r="G65" s="7">
        <v>208.25</v>
      </c>
    </row>
    <row r="66" spans="1:7" x14ac:dyDescent="0.25">
      <c r="A66" s="7" t="s">
        <v>59</v>
      </c>
      <c r="B66" s="18" t="s">
        <v>16</v>
      </c>
      <c r="C66" s="9">
        <v>200</v>
      </c>
      <c r="D66" s="7">
        <v>6.82</v>
      </c>
      <c r="E66" s="7">
        <v>7.75</v>
      </c>
      <c r="F66" s="7">
        <v>37.53</v>
      </c>
      <c r="G66" s="7">
        <v>273.33</v>
      </c>
    </row>
    <row r="67" spans="1:7" x14ac:dyDescent="0.25">
      <c r="A67" s="7" t="s">
        <v>169</v>
      </c>
      <c r="B67" s="7" t="s">
        <v>17</v>
      </c>
      <c r="C67" s="9">
        <v>100</v>
      </c>
      <c r="D67" s="7">
        <v>10.16</v>
      </c>
      <c r="E67" s="7">
        <v>13.92</v>
      </c>
      <c r="F67" s="7">
        <v>13.52</v>
      </c>
      <c r="G67" s="7">
        <v>236</v>
      </c>
    </row>
    <row r="68" spans="1:7" x14ac:dyDescent="0.25">
      <c r="A68" s="7"/>
      <c r="B68" s="7" t="s">
        <v>155</v>
      </c>
      <c r="C68" s="9">
        <v>70</v>
      </c>
      <c r="D68" s="7">
        <v>3.5</v>
      </c>
      <c r="E68" s="7">
        <v>0.7</v>
      </c>
      <c r="F68" s="7">
        <v>31.5</v>
      </c>
      <c r="G68" s="7">
        <v>154</v>
      </c>
    </row>
    <row r="69" spans="1:7" x14ac:dyDescent="0.25">
      <c r="A69" s="7" t="s">
        <v>60</v>
      </c>
      <c r="B69" s="7" t="s">
        <v>19</v>
      </c>
      <c r="C69" s="9">
        <v>200</v>
      </c>
      <c r="D69" s="7">
        <v>0.17</v>
      </c>
      <c r="E69" s="7">
        <v>0.17</v>
      </c>
      <c r="F69" s="7">
        <v>19.18</v>
      </c>
      <c r="G69" s="7">
        <v>76.8</v>
      </c>
    </row>
    <row r="70" spans="1:7" x14ac:dyDescent="0.25">
      <c r="A70" s="7"/>
      <c r="B70" s="12" t="s">
        <v>38</v>
      </c>
      <c r="C70" s="9"/>
      <c r="D70" s="12">
        <f>D69+D68+D67+D66+D65+D64</f>
        <v>29.034999999999997</v>
      </c>
      <c r="E70" s="12">
        <f t="shared" ref="E70:G70" si="8">E69+E68+E67+E66+E65+E64</f>
        <v>37.119999999999997</v>
      </c>
      <c r="F70" s="12">
        <f>+F68+F67+F66+F65+F64</f>
        <v>111.97</v>
      </c>
      <c r="G70" s="12">
        <f t="shared" si="8"/>
        <v>1013.38</v>
      </c>
    </row>
    <row r="71" spans="1:7" x14ac:dyDescent="0.25">
      <c r="A71" s="7"/>
      <c r="B71" s="17" t="s">
        <v>36</v>
      </c>
      <c r="C71" s="9"/>
      <c r="D71" s="12">
        <f>D70+D62+D58</f>
        <v>61.465000000000003</v>
      </c>
      <c r="E71" s="12">
        <f t="shared" ref="E71:G71" si="9">E70+E62+E58</f>
        <v>62.899999999999991</v>
      </c>
      <c r="F71" s="12">
        <f t="shared" si="9"/>
        <v>276.81799999999998</v>
      </c>
      <c r="G71" s="12">
        <f t="shared" si="9"/>
        <v>1978.03</v>
      </c>
    </row>
    <row r="72" spans="1:7" x14ac:dyDescent="0.25">
      <c r="A72" s="7"/>
      <c r="B72" s="7"/>
      <c r="C72" s="9"/>
      <c r="D72" s="7"/>
      <c r="E72" s="7"/>
      <c r="F72" s="7"/>
      <c r="G72" s="7"/>
    </row>
    <row r="73" spans="1:7" x14ac:dyDescent="0.25">
      <c r="A73" s="7"/>
      <c r="B73" s="8" t="s">
        <v>61</v>
      </c>
      <c r="C73" s="9"/>
      <c r="D73" s="7"/>
      <c r="E73" s="7"/>
      <c r="F73" s="7"/>
      <c r="G73" s="7"/>
    </row>
    <row r="74" spans="1:7" x14ac:dyDescent="0.25">
      <c r="A74" s="7" t="s">
        <v>29</v>
      </c>
      <c r="B74" s="7" t="s">
        <v>170</v>
      </c>
      <c r="C74" s="9" t="s">
        <v>124</v>
      </c>
      <c r="D74" s="7">
        <v>7.87</v>
      </c>
      <c r="E74" s="10">
        <v>6.55</v>
      </c>
      <c r="F74" s="7">
        <v>32.380000000000003</v>
      </c>
      <c r="G74" s="7">
        <v>250.6</v>
      </c>
    </row>
    <row r="75" spans="1:7" x14ac:dyDescent="0.25">
      <c r="A75" s="7" t="s">
        <v>171</v>
      </c>
      <c r="B75" s="7" t="s">
        <v>157</v>
      </c>
      <c r="C75" s="9">
        <v>200</v>
      </c>
      <c r="D75" s="7">
        <v>7.6</v>
      </c>
      <c r="E75" s="7">
        <v>9.94</v>
      </c>
      <c r="F75" s="7">
        <v>45.77</v>
      </c>
      <c r="G75" s="7">
        <v>272</v>
      </c>
    </row>
    <row r="76" spans="1:7" x14ac:dyDescent="0.25">
      <c r="A76" s="7" t="s">
        <v>62</v>
      </c>
      <c r="B76" s="7" t="s">
        <v>11</v>
      </c>
      <c r="C76" s="9" t="s">
        <v>121</v>
      </c>
      <c r="D76" s="7">
        <v>7.7</v>
      </c>
      <c r="E76" s="7">
        <v>10.92</v>
      </c>
      <c r="F76" s="7">
        <v>2.75</v>
      </c>
      <c r="G76" s="7">
        <v>129.6</v>
      </c>
    </row>
    <row r="77" spans="1:7" x14ac:dyDescent="0.25">
      <c r="A77" s="11"/>
      <c r="B77" s="7" t="s">
        <v>8</v>
      </c>
      <c r="C77" s="9">
        <v>70</v>
      </c>
      <c r="D77" s="7">
        <v>5.32</v>
      </c>
      <c r="E77" s="7">
        <v>0.56000000000000005</v>
      </c>
      <c r="F77" s="7">
        <v>34.44</v>
      </c>
      <c r="G77" s="7">
        <v>165.66</v>
      </c>
    </row>
    <row r="78" spans="1:7" x14ac:dyDescent="0.25">
      <c r="A78" s="7" t="s">
        <v>30</v>
      </c>
      <c r="B78" s="7" t="s">
        <v>28</v>
      </c>
      <c r="C78" s="9" t="s">
        <v>148</v>
      </c>
      <c r="D78" s="7">
        <v>2.1000000000000001E-2</v>
      </c>
      <c r="E78" s="7">
        <v>5.0000000000000001E-3</v>
      </c>
      <c r="F78" s="7">
        <v>14.975</v>
      </c>
      <c r="G78" s="7">
        <v>60</v>
      </c>
    </row>
    <row r="79" spans="1:7" x14ac:dyDescent="0.25">
      <c r="A79" s="12"/>
      <c r="B79" s="12" t="s">
        <v>37</v>
      </c>
      <c r="C79" s="9"/>
      <c r="D79" s="12">
        <f>D78+D77+D76+D75+D74</f>
        <v>28.510999999999999</v>
      </c>
      <c r="E79" s="12">
        <f t="shared" ref="E79:G79" si="10">E78+E77+E76+E75+E74</f>
        <v>27.974999999999998</v>
      </c>
      <c r="F79" s="12">
        <f>F77+F76+F75+F74</f>
        <v>115.34</v>
      </c>
      <c r="G79" s="12">
        <f t="shared" si="10"/>
        <v>877.86</v>
      </c>
    </row>
    <row r="80" spans="1:7" x14ac:dyDescent="0.25">
      <c r="A80" s="12"/>
      <c r="B80" s="8" t="s">
        <v>132</v>
      </c>
      <c r="C80" s="9"/>
      <c r="D80" s="12"/>
      <c r="E80" s="12"/>
      <c r="F80" s="12"/>
      <c r="G80" s="12"/>
    </row>
    <row r="81" spans="1:7" s="14" customFormat="1" x14ac:dyDescent="0.25">
      <c r="A81" s="7" t="s">
        <v>111</v>
      </c>
      <c r="B81" s="7" t="s">
        <v>154</v>
      </c>
      <c r="C81" s="9">
        <v>200</v>
      </c>
      <c r="D81" s="7">
        <v>0</v>
      </c>
      <c r="E81" s="7">
        <v>0</v>
      </c>
      <c r="F81" s="7">
        <v>38</v>
      </c>
      <c r="G81" s="7">
        <v>76.8</v>
      </c>
    </row>
    <row r="82" spans="1:7" s="14" customFormat="1" x14ac:dyDescent="0.25">
      <c r="A82" s="20" t="s">
        <v>31</v>
      </c>
      <c r="B82" s="20" t="s">
        <v>127</v>
      </c>
      <c r="C82" s="21">
        <v>200</v>
      </c>
      <c r="D82" s="20">
        <v>0.52</v>
      </c>
      <c r="E82" s="20">
        <v>0.34</v>
      </c>
      <c r="F82" s="20">
        <v>14.7</v>
      </c>
      <c r="G82" s="20">
        <v>104</v>
      </c>
    </row>
    <row r="83" spans="1:7" x14ac:dyDescent="0.25">
      <c r="A83" s="12"/>
      <c r="B83" s="15" t="s">
        <v>143</v>
      </c>
      <c r="C83" s="9"/>
      <c r="D83" s="12">
        <f>D81+D82</f>
        <v>0.52</v>
      </c>
      <c r="E83" s="12">
        <f t="shared" ref="E83:G83" si="11">E81+E82</f>
        <v>0.34</v>
      </c>
      <c r="F83" s="12">
        <f t="shared" si="11"/>
        <v>52.7</v>
      </c>
      <c r="G83" s="12">
        <f t="shared" si="11"/>
        <v>180.8</v>
      </c>
    </row>
    <row r="84" spans="1:7" x14ac:dyDescent="0.25">
      <c r="A84" s="7"/>
      <c r="B84" s="8" t="s">
        <v>63</v>
      </c>
      <c r="C84" s="9"/>
      <c r="D84" s="7"/>
      <c r="E84" s="7"/>
      <c r="F84" s="7"/>
      <c r="G84" s="7"/>
    </row>
    <row r="85" spans="1:7" x14ac:dyDescent="0.25">
      <c r="A85" s="7" t="s">
        <v>162</v>
      </c>
      <c r="B85" s="7" t="s">
        <v>153</v>
      </c>
      <c r="C85" s="9">
        <v>100</v>
      </c>
      <c r="D85" s="7">
        <v>1.1200000000000001</v>
      </c>
      <c r="E85" s="7">
        <v>5.25</v>
      </c>
      <c r="F85" s="7">
        <v>5.25</v>
      </c>
      <c r="G85" s="7">
        <v>71</v>
      </c>
    </row>
    <row r="86" spans="1:7" ht="30" x14ac:dyDescent="0.25">
      <c r="A86" s="7" t="s">
        <v>65</v>
      </c>
      <c r="B86" s="16" t="s">
        <v>64</v>
      </c>
      <c r="C86" s="9" t="s">
        <v>119</v>
      </c>
      <c r="D86" s="7">
        <v>7.5</v>
      </c>
      <c r="E86" s="7">
        <v>7.99</v>
      </c>
      <c r="F86" s="7">
        <v>23.09</v>
      </c>
      <c r="G86" s="7">
        <v>184</v>
      </c>
    </row>
    <row r="87" spans="1:7" x14ac:dyDescent="0.25">
      <c r="A87" s="7" t="s">
        <v>66</v>
      </c>
      <c r="B87" s="7" t="s">
        <v>12</v>
      </c>
      <c r="C87" s="9">
        <v>250</v>
      </c>
      <c r="D87" s="7">
        <v>15.9</v>
      </c>
      <c r="E87" s="7">
        <v>15.4</v>
      </c>
      <c r="F87" s="7">
        <v>27.92</v>
      </c>
      <c r="G87" s="7">
        <v>307.5</v>
      </c>
    </row>
    <row r="88" spans="1:7" x14ac:dyDescent="0.25">
      <c r="A88" s="7"/>
      <c r="B88" s="7" t="s">
        <v>155</v>
      </c>
      <c r="C88" s="9">
        <v>70</v>
      </c>
      <c r="D88" s="7">
        <v>3.5</v>
      </c>
      <c r="E88" s="7">
        <v>0.7</v>
      </c>
      <c r="F88" s="7">
        <v>31.5</v>
      </c>
      <c r="G88" s="7">
        <v>154</v>
      </c>
    </row>
    <row r="89" spans="1:7" x14ac:dyDescent="0.25">
      <c r="A89" s="7" t="s">
        <v>35</v>
      </c>
      <c r="B89" s="7" t="s">
        <v>18</v>
      </c>
      <c r="C89" s="9">
        <v>200</v>
      </c>
      <c r="D89" s="7">
        <v>0.54</v>
      </c>
      <c r="E89" s="7">
        <v>0</v>
      </c>
      <c r="F89" s="7">
        <v>17.579999999999998</v>
      </c>
      <c r="G89" s="7">
        <v>70.53</v>
      </c>
    </row>
    <row r="90" spans="1:7" x14ac:dyDescent="0.25">
      <c r="A90" s="7"/>
      <c r="B90" s="12" t="s">
        <v>38</v>
      </c>
      <c r="C90" s="9"/>
      <c r="D90" s="12">
        <f>D89+D88+D87+D86+D85+D88</f>
        <v>32.06</v>
      </c>
      <c r="E90" s="12">
        <f>E89+E88+E87+E86+E85+E85</f>
        <v>34.590000000000003</v>
      </c>
      <c r="F90" s="12">
        <f t="shared" ref="F90:G90" si="12">F89+F88+F87+F86+F85</f>
        <v>105.34</v>
      </c>
      <c r="G90" s="12">
        <f t="shared" si="12"/>
        <v>787.03</v>
      </c>
    </row>
    <row r="91" spans="1:7" x14ac:dyDescent="0.25">
      <c r="A91" s="7"/>
      <c r="B91" s="17" t="s">
        <v>36</v>
      </c>
      <c r="C91" s="9"/>
      <c r="D91" s="12">
        <f>D90+D83+D79</f>
        <v>61.091000000000008</v>
      </c>
      <c r="E91" s="12">
        <f t="shared" ref="E91:G91" si="13">E90+E83+E79</f>
        <v>62.905000000000001</v>
      </c>
      <c r="F91" s="12">
        <f t="shared" si="13"/>
        <v>273.38</v>
      </c>
      <c r="G91" s="12">
        <f t="shared" si="13"/>
        <v>1845.69</v>
      </c>
    </row>
    <row r="92" spans="1:7" x14ac:dyDescent="0.25">
      <c r="A92" s="7"/>
      <c r="B92" s="7"/>
      <c r="C92" s="9"/>
      <c r="D92" s="7"/>
      <c r="E92" s="7"/>
      <c r="F92" s="7"/>
      <c r="G92" s="7"/>
    </row>
    <row r="93" spans="1:7" x14ac:dyDescent="0.25">
      <c r="A93" s="7"/>
      <c r="B93" s="8" t="s">
        <v>67</v>
      </c>
      <c r="C93" s="9"/>
      <c r="D93" s="7"/>
      <c r="E93" s="7"/>
      <c r="F93" s="7"/>
      <c r="G93" s="7"/>
    </row>
    <row r="94" spans="1:7" ht="30" x14ac:dyDescent="0.25">
      <c r="A94" s="7" t="s">
        <v>172</v>
      </c>
      <c r="B94" s="16" t="s">
        <v>27</v>
      </c>
      <c r="C94" s="9" t="s">
        <v>147</v>
      </c>
      <c r="D94" s="7">
        <v>10.6</v>
      </c>
      <c r="E94" s="7">
        <v>16.61</v>
      </c>
      <c r="F94" s="7">
        <v>25.22</v>
      </c>
      <c r="G94" s="7">
        <v>278.45999999999998</v>
      </c>
    </row>
    <row r="95" spans="1:7" x14ac:dyDescent="0.25">
      <c r="A95" s="7" t="s">
        <v>112</v>
      </c>
      <c r="B95" s="7" t="s">
        <v>109</v>
      </c>
      <c r="C95" s="9">
        <v>40</v>
      </c>
      <c r="D95" s="7">
        <v>6.6</v>
      </c>
      <c r="E95" s="7">
        <v>6.1</v>
      </c>
      <c r="F95" s="7">
        <v>0.3</v>
      </c>
      <c r="G95" s="7">
        <v>80</v>
      </c>
    </row>
    <row r="96" spans="1:7" x14ac:dyDescent="0.25">
      <c r="A96" s="11"/>
      <c r="B96" s="7" t="s">
        <v>8</v>
      </c>
      <c r="C96" s="9">
        <v>70</v>
      </c>
      <c r="D96" s="7">
        <v>5.32</v>
      </c>
      <c r="E96" s="7">
        <v>0.56000000000000005</v>
      </c>
      <c r="F96" s="7">
        <v>34.44</v>
      </c>
      <c r="G96" s="7">
        <v>165.66</v>
      </c>
    </row>
    <row r="97" spans="1:7" x14ac:dyDescent="0.25">
      <c r="A97" s="7" t="s">
        <v>42</v>
      </c>
      <c r="B97" s="7" t="s">
        <v>9</v>
      </c>
      <c r="C97" s="9" t="s">
        <v>161</v>
      </c>
      <c r="D97" s="7">
        <v>0.45</v>
      </c>
      <c r="E97" s="7">
        <v>0.05</v>
      </c>
      <c r="F97" s="7">
        <v>15.95</v>
      </c>
      <c r="G97" s="7">
        <v>62.3</v>
      </c>
    </row>
    <row r="98" spans="1:7" s="14" customFormat="1" x14ac:dyDescent="0.25">
      <c r="A98" s="20" t="s">
        <v>31</v>
      </c>
      <c r="B98" s="20" t="s">
        <v>127</v>
      </c>
      <c r="C98" s="21">
        <v>200</v>
      </c>
      <c r="D98" s="20">
        <v>0.52</v>
      </c>
      <c r="E98" s="20">
        <v>0.34</v>
      </c>
      <c r="F98" s="20">
        <v>14.7</v>
      </c>
      <c r="G98" s="20">
        <v>104</v>
      </c>
    </row>
    <row r="99" spans="1:7" x14ac:dyDescent="0.25">
      <c r="A99" s="7"/>
      <c r="B99" s="12" t="s">
        <v>37</v>
      </c>
      <c r="C99" s="9"/>
      <c r="D99" s="12">
        <f>D97+D96+D95+D94+D98</f>
        <v>23.49</v>
      </c>
      <c r="E99" s="12">
        <f t="shared" ref="E99:G99" si="14">E97+E96+E95+E94+E98</f>
        <v>23.66</v>
      </c>
      <c r="F99" s="12">
        <f t="shared" si="14"/>
        <v>90.61</v>
      </c>
      <c r="G99" s="12">
        <f t="shared" si="14"/>
        <v>690.42</v>
      </c>
    </row>
    <row r="100" spans="1:7" x14ac:dyDescent="0.25">
      <c r="A100" s="7"/>
      <c r="B100" s="8" t="s">
        <v>133</v>
      </c>
      <c r="C100" s="9"/>
      <c r="D100" s="12"/>
      <c r="E100" s="12"/>
      <c r="F100" s="12"/>
      <c r="G100" s="12"/>
    </row>
    <row r="101" spans="1:7" s="14" customFormat="1" x14ac:dyDescent="0.25">
      <c r="A101" s="7" t="s">
        <v>111</v>
      </c>
      <c r="B101" s="7" t="s">
        <v>154</v>
      </c>
      <c r="C101" s="9">
        <v>200</v>
      </c>
      <c r="D101" s="7">
        <v>0</v>
      </c>
      <c r="E101" s="7">
        <v>0</v>
      </c>
      <c r="F101" s="7">
        <v>38</v>
      </c>
      <c r="G101" s="7">
        <v>76.8</v>
      </c>
    </row>
    <row r="102" spans="1:7" x14ac:dyDescent="0.25">
      <c r="A102" s="7"/>
      <c r="B102" s="7" t="s">
        <v>144</v>
      </c>
      <c r="C102" s="9">
        <v>50</v>
      </c>
      <c r="D102" s="7">
        <v>1.28</v>
      </c>
      <c r="E102" s="7">
        <v>1.1200000000000001</v>
      </c>
      <c r="F102" s="7">
        <v>26.4</v>
      </c>
      <c r="G102" s="7">
        <v>138.6</v>
      </c>
    </row>
    <row r="103" spans="1:7" x14ac:dyDescent="0.25">
      <c r="A103" s="7"/>
      <c r="B103" s="15" t="s">
        <v>143</v>
      </c>
      <c r="C103" s="9"/>
      <c r="D103" s="12">
        <f>D102+D101</f>
        <v>1.28</v>
      </c>
      <c r="E103" s="12">
        <f t="shared" ref="E103:G103" si="15">E102+E101</f>
        <v>1.1200000000000001</v>
      </c>
      <c r="F103" s="12">
        <f t="shared" si="15"/>
        <v>64.400000000000006</v>
      </c>
      <c r="G103" s="12">
        <f t="shared" si="15"/>
        <v>215.39999999999998</v>
      </c>
    </row>
    <row r="104" spans="1:7" x14ac:dyDescent="0.25">
      <c r="A104" s="7"/>
      <c r="B104" s="8" t="s">
        <v>68</v>
      </c>
      <c r="C104" s="9"/>
      <c r="D104" s="7"/>
      <c r="E104" s="7"/>
      <c r="F104" s="7"/>
      <c r="G104" s="7"/>
    </row>
    <row r="105" spans="1:7" x14ac:dyDescent="0.25">
      <c r="A105" s="7" t="s">
        <v>173</v>
      </c>
      <c r="B105" s="7" t="s">
        <v>146</v>
      </c>
      <c r="C105" s="9">
        <v>100</v>
      </c>
      <c r="D105" s="7">
        <v>1.17</v>
      </c>
      <c r="E105" s="7">
        <v>5.0999999999999996</v>
      </c>
      <c r="F105" s="7">
        <v>11.09</v>
      </c>
      <c r="G105" s="7">
        <v>106</v>
      </c>
    </row>
    <row r="106" spans="1:7" ht="30" x14ac:dyDescent="0.25">
      <c r="A106" s="7" t="s">
        <v>70</v>
      </c>
      <c r="B106" s="16" t="s">
        <v>69</v>
      </c>
      <c r="C106" s="9" t="s">
        <v>119</v>
      </c>
      <c r="D106" s="7">
        <v>7.5</v>
      </c>
      <c r="E106" s="7">
        <v>8.5</v>
      </c>
      <c r="F106" s="7">
        <v>18.2</v>
      </c>
      <c r="G106" s="7">
        <v>155.69999999999999</v>
      </c>
    </row>
    <row r="107" spans="1:7" x14ac:dyDescent="0.25">
      <c r="A107" s="7" t="s">
        <v>40</v>
      </c>
      <c r="B107" s="7" t="s">
        <v>5</v>
      </c>
      <c r="C107" s="9">
        <v>200</v>
      </c>
      <c r="D107" s="7">
        <v>4.1100000000000003</v>
      </c>
      <c r="E107" s="7">
        <v>6.2</v>
      </c>
      <c r="F107" s="7">
        <v>29.37</v>
      </c>
      <c r="G107" s="7">
        <v>194.66</v>
      </c>
    </row>
    <row r="108" spans="1:7" x14ac:dyDescent="0.25">
      <c r="A108" s="7" t="s">
        <v>71</v>
      </c>
      <c r="B108" s="7" t="s">
        <v>15</v>
      </c>
      <c r="C108" s="9">
        <v>100</v>
      </c>
      <c r="D108" s="7">
        <v>9.99</v>
      </c>
      <c r="E108" s="7">
        <v>13.4</v>
      </c>
      <c r="F108" s="7">
        <v>24.4</v>
      </c>
      <c r="G108" s="7">
        <v>204</v>
      </c>
    </row>
    <row r="109" spans="1:7" x14ac:dyDescent="0.25">
      <c r="A109" s="7"/>
      <c r="B109" s="7" t="s">
        <v>155</v>
      </c>
      <c r="C109" s="9">
        <v>70</v>
      </c>
      <c r="D109" s="7">
        <v>3.5</v>
      </c>
      <c r="E109" s="7">
        <v>0.7</v>
      </c>
      <c r="F109" s="7">
        <v>31.5</v>
      </c>
      <c r="G109" s="7">
        <v>154</v>
      </c>
    </row>
    <row r="110" spans="1:7" x14ac:dyDescent="0.25">
      <c r="A110" s="7" t="s">
        <v>50</v>
      </c>
      <c r="B110" s="7" t="s">
        <v>72</v>
      </c>
      <c r="C110" s="9">
        <v>200</v>
      </c>
      <c r="D110" s="7">
        <v>0</v>
      </c>
      <c r="E110" s="7">
        <v>0</v>
      </c>
      <c r="F110" s="7">
        <v>35.94</v>
      </c>
      <c r="G110" s="7">
        <v>118</v>
      </c>
    </row>
    <row r="111" spans="1:7" x14ac:dyDescent="0.25">
      <c r="A111" s="7"/>
      <c r="B111" s="12" t="s">
        <v>38</v>
      </c>
      <c r="C111" s="9"/>
      <c r="D111" s="12">
        <f>D110+D109+D108+D107+D106+D105+D108</f>
        <v>36.260000000000005</v>
      </c>
      <c r="E111" s="12">
        <f>E110+E109+E108+E107+E106+E105+E105</f>
        <v>39</v>
      </c>
      <c r="F111" s="12">
        <f>F110+F109+F107+F106+F105</f>
        <v>126.10000000000001</v>
      </c>
      <c r="G111" s="12">
        <f t="shared" ref="G111" si="16">G110+G109+G108+G107+G106+G105</f>
        <v>932.3599999999999</v>
      </c>
    </row>
    <row r="112" spans="1:7" x14ac:dyDescent="0.25">
      <c r="A112" s="7"/>
      <c r="B112" s="17" t="s">
        <v>36</v>
      </c>
      <c r="C112" s="9"/>
      <c r="D112" s="12">
        <f>D111+D103+D99</f>
        <v>61.03</v>
      </c>
      <c r="E112" s="12">
        <f t="shared" ref="E112:G112" si="17">E111+E103+E99</f>
        <v>63.78</v>
      </c>
      <c r="F112" s="12">
        <f t="shared" si="17"/>
        <v>281.11</v>
      </c>
      <c r="G112" s="12">
        <f t="shared" si="17"/>
        <v>1838.1799999999998</v>
      </c>
    </row>
    <row r="113" spans="1:7" x14ac:dyDescent="0.25">
      <c r="A113" s="7"/>
      <c r="B113" s="7"/>
      <c r="C113" s="9"/>
      <c r="D113" s="7"/>
      <c r="E113" s="7"/>
      <c r="F113" s="7"/>
      <c r="G113" s="7"/>
    </row>
    <row r="114" spans="1:7" x14ac:dyDescent="0.25">
      <c r="A114" s="7"/>
      <c r="B114" s="8" t="s">
        <v>73</v>
      </c>
      <c r="C114" s="9"/>
      <c r="D114" s="7"/>
      <c r="E114" s="7"/>
      <c r="F114" s="7"/>
      <c r="G114" s="7"/>
    </row>
    <row r="115" spans="1:7" x14ac:dyDescent="0.25">
      <c r="A115" s="7" t="s">
        <v>57</v>
      </c>
      <c r="B115" s="18" t="s">
        <v>150</v>
      </c>
      <c r="C115" s="9">
        <v>30</v>
      </c>
      <c r="D115" s="7">
        <v>7.8</v>
      </c>
      <c r="E115" s="7">
        <v>7.94</v>
      </c>
      <c r="F115" s="7">
        <v>1.05</v>
      </c>
      <c r="G115" s="7">
        <v>109.5</v>
      </c>
    </row>
    <row r="116" spans="1:7" x14ac:dyDescent="0.25">
      <c r="A116" s="7" t="s">
        <v>174</v>
      </c>
      <c r="B116" s="7" t="s">
        <v>6</v>
      </c>
      <c r="C116" s="9">
        <v>200</v>
      </c>
      <c r="D116" s="7">
        <v>6.67</v>
      </c>
      <c r="E116" s="7">
        <v>10.4</v>
      </c>
      <c r="F116" s="7">
        <v>31.23</v>
      </c>
      <c r="G116" s="7">
        <v>216.33</v>
      </c>
    </row>
    <row r="117" spans="1:7" x14ac:dyDescent="0.25">
      <c r="A117" s="7" t="s">
        <v>175</v>
      </c>
      <c r="B117" s="16" t="s">
        <v>110</v>
      </c>
      <c r="C117" s="9">
        <v>100</v>
      </c>
      <c r="D117" s="7">
        <v>10.5</v>
      </c>
      <c r="E117" s="7">
        <v>7.11</v>
      </c>
      <c r="F117" s="7">
        <v>9.7799999999999994</v>
      </c>
      <c r="G117" s="7">
        <v>202</v>
      </c>
    </row>
    <row r="118" spans="1:7" x14ac:dyDescent="0.25">
      <c r="A118" s="11"/>
      <c r="B118" s="7" t="s">
        <v>8</v>
      </c>
      <c r="C118" s="9">
        <v>70</v>
      </c>
      <c r="D118" s="7">
        <v>5.32</v>
      </c>
      <c r="E118" s="7">
        <v>0.56000000000000005</v>
      </c>
      <c r="F118" s="7">
        <v>34.44</v>
      </c>
      <c r="G118" s="7">
        <v>165.66</v>
      </c>
    </row>
    <row r="119" spans="1:7" x14ac:dyDescent="0.25">
      <c r="A119" s="7" t="s">
        <v>55</v>
      </c>
      <c r="B119" s="7" t="s">
        <v>10</v>
      </c>
      <c r="C119" s="9">
        <v>200</v>
      </c>
      <c r="D119" s="7">
        <v>3.97</v>
      </c>
      <c r="E119" s="7">
        <v>2.1</v>
      </c>
      <c r="F119" s="7">
        <v>25.167999999999999</v>
      </c>
      <c r="G119" s="7">
        <v>145</v>
      </c>
    </row>
    <row r="120" spans="1:7" x14ac:dyDescent="0.25">
      <c r="A120" s="7"/>
      <c r="B120" s="12" t="s">
        <v>37</v>
      </c>
      <c r="C120" s="9"/>
      <c r="D120" s="12">
        <f>D119+D118+D117+D116+D115</f>
        <v>34.26</v>
      </c>
      <c r="E120" s="12">
        <f t="shared" ref="E120:G120" si="18">E119+E118+E117+E116+E115</f>
        <v>28.110000000000003</v>
      </c>
      <c r="F120" s="12">
        <f t="shared" si="18"/>
        <v>101.66799999999999</v>
      </c>
      <c r="G120" s="12">
        <f t="shared" si="18"/>
        <v>838.49</v>
      </c>
    </row>
    <row r="121" spans="1:7" x14ac:dyDescent="0.25">
      <c r="A121" s="7"/>
      <c r="B121" s="8" t="s">
        <v>134</v>
      </c>
      <c r="C121" s="9"/>
      <c r="D121" s="12"/>
      <c r="E121" s="12"/>
      <c r="F121" s="12"/>
      <c r="G121" s="12"/>
    </row>
    <row r="122" spans="1:7" s="14" customFormat="1" x14ac:dyDescent="0.25">
      <c r="A122" s="20" t="s">
        <v>31</v>
      </c>
      <c r="B122" s="20" t="s">
        <v>127</v>
      </c>
      <c r="C122" s="21">
        <v>200</v>
      </c>
      <c r="D122" s="20">
        <v>0.52</v>
      </c>
      <c r="E122" s="20">
        <v>0.34</v>
      </c>
      <c r="F122" s="20">
        <v>14.7</v>
      </c>
      <c r="G122" s="20">
        <v>104</v>
      </c>
    </row>
    <row r="123" spans="1:7" s="14" customFormat="1" x14ac:dyDescent="0.25">
      <c r="A123" s="7" t="s">
        <v>111</v>
      </c>
      <c r="B123" s="7" t="s">
        <v>154</v>
      </c>
      <c r="C123" s="9">
        <v>200</v>
      </c>
      <c r="D123" s="7">
        <v>0</v>
      </c>
      <c r="E123" s="7">
        <v>0</v>
      </c>
      <c r="F123" s="7">
        <v>38</v>
      </c>
      <c r="G123" s="7">
        <v>76.8</v>
      </c>
    </row>
    <row r="124" spans="1:7" x14ac:dyDescent="0.25">
      <c r="A124" s="7"/>
      <c r="B124" s="15" t="s">
        <v>143</v>
      </c>
      <c r="C124" s="9"/>
      <c r="D124" s="12">
        <f>D123+D122</f>
        <v>0.52</v>
      </c>
      <c r="E124" s="12">
        <f t="shared" ref="E124:G124" si="19">E123+E122</f>
        <v>0.34</v>
      </c>
      <c r="F124" s="12">
        <f t="shared" si="19"/>
        <v>52.7</v>
      </c>
      <c r="G124" s="12">
        <f t="shared" si="19"/>
        <v>180.8</v>
      </c>
    </row>
    <row r="125" spans="1:7" x14ac:dyDescent="0.25">
      <c r="A125" s="7"/>
      <c r="B125" s="8" t="s">
        <v>74</v>
      </c>
      <c r="C125" s="9"/>
      <c r="D125" s="7"/>
      <c r="E125" s="7"/>
      <c r="F125" s="7"/>
      <c r="G125" s="7"/>
    </row>
    <row r="126" spans="1:7" x14ac:dyDescent="0.25">
      <c r="A126" s="7" t="s">
        <v>97</v>
      </c>
      <c r="B126" s="18" t="s">
        <v>20</v>
      </c>
      <c r="C126" s="9">
        <v>100</v>
      </c>
      <c r="D126" s="7">
        <v>0.66500000000000004</v>
      </c>
      <c r="E126" s="7">
        <v>6.08</v>
      </c>
      <c r="F126" s="7">
        <v>1.8</v>
      </c>
      <c r="G126" s="7">
        <v>65</v>
      </c>
    </row>
    <row r="127" spans="1:7" ht="30" x14ac:dyDescent="0.25">
      <c r="A127" s="7" t="s">
        <v>75</v>
      </c>
      <c r="B127" s="16" t="s">
        <v>115</v>
      </c>
      <c r="C127" s="9" t="s">
        <v>119</v>
      </c>
      <c r="D127" s="7">
        <v>6.59</v>
      </c>
      <c r="E127" s="7">
        <v>7.62</v>
      </c>
      <c r="F127" s="7">
        <v>24.45</v>
      </c>
      <c r="G127" s="7">
        <v>232</v>
      </c>
    </row>
    <row r="128" spans="1:7" x14ac:dyDescent="0.25">
      <c r="A128" s="7" t="s">
        <v>76</v>
      </c>
      <c r="B128" s="16" t="s">
        <v>176</v>
      </c>
      <c r="C128" s="9">
        <v>200</v>
      </c>
      <c r="D128" s="7">
        <v>9.14</v>
      </c>
      <c r="E128" s="7">
        <v>10.1</v>
      </c>
      <c r="F128" s="7">
        <v>44</v>
      </c>
      <c r="G128" s="7">
        <v>226.66</v>
      </c>
    </row>
    <row r="129" spans="1:7" x14ac:dyDescent="0.25">
      <c r="A129" s="7" t="s">
        <v>77</v>
      </c>
      <c r="B129" s="7" t="s">
        <v>158</v>
      </c>
      <c r="C129" s="9" t="s">
        <v>121</v>
      </c>
      <c r="D129" s="7">
        <v>9.27</v>
      </c>
      <c r="E129" s="7">
        <v>8.2899999999999991</v>
      </c>
      <c r="F129" s="7">
        <v>19.88</v>
      </c>
      <c r="G129" s="7">
        <v>198</v>
      </c>
    </row>
    <row r="130" spans="1:7" x14ac:dyDescent="0.25">
      <c r="A130" s="7"/>
      <c r="B130" s="7" t="s">
        <v>155</v>
      </c>
      <c r="C130" s="9">
        <v>70</v>
      </c>
      <c r="D130" s="7">
        <v>3.5</v>
      </c>
      <c r="E130" s="7">
        <v>0.7</v>
      </c>
      <c r="F130" s="7">
        <v>31.5</v>
      </c>
      <c r="G130" s="7">
        <v>154</v>
      </c>
    </row>
    <row r="131" spans="1:7" x14ac:dyDescent="0.25">
      <c r="A131" s="7" t="s">
        <v>60</v>
      </c>
      <c r="B131" s="7" t="s">
        <v>19</v>
      </c>
      <c r="C131" s="9">
        <v>200</v>
      </c>
      <c r="D131" s="7">
        <v>0.17</v>
      </c>
      <c r="E131" s="7">
        <v>0.17</v>
      </c>
      <c r="F131" s="7">
        <v>19.18</v>
      </c>
      <c r="G131" s="7">
        <v>76.8</v>
      </c>
    </row>
    <row r="132" spans="1:7" x14ac:dyDescent="0.25">
      <c r="A132" s="7"/>
      <c r="B132" s="12" t="s">
        <v>38</v>
      </c>
      <c r="C132" s="9"/>
      <c r="D132" s="12">
        <f>D131+D130+D129+D128+D127+D126</f>
        <v>29.334999999999997</v>
      </c>
      <c r="E132" s="12">
        <f t="shared" ref="E132:G132" si="20">E131+E130+E129+E128+E127+E126</f>
        <v>32.96</v>
      </c>
      <c r="F132" s="12">
        <f>F130+F129+F128+F127+F126</f>
        <v>121.63</v>
      </c>
      <c r="G132" s="12">
        <f t="shared" si="20"/>
        <v>952.46</v>
      </c>
    </row>
    <row r="133" spans="1:7" x14ac:dyDescent="0.25">
      <c r="A133" s="7"/>
      <c r="B133" s="17" t="s">
        <v>36</v>
      </c>
      <c r="C133" s="9"/>
      <c r="D133" s="12">
        <f>D132+D124+D120</f>
        <v>64.114999999999995</v>
      </c>
      <c r="E133" s="12">
        <f t="shared" ref="E133:G133" si="21">E132+E124+E120</f>
        <v>61.410000000000011</v>
      </c>
      <c r="F133" s="12">
        <f t="shared" si="21"/>
        <v>275.99799999999999</v>
      </c>
      <c r="G133" s="12">
        <f t="shared" si="21"/>
        <v>1971.75</v>
      </c>
    </row>
    <row r="134" spans="1:7" x14ac:dyDescent="0.25">
      <c r="A134" s="7"/>
      <c r="B134" s="7"/>
      <c r="C134" s="9"/>
      <c r="D134" s="7"/>
      <c r="E134" s="7"/>
      <c r="F134" s="7"/>
      <c r="G134" s="7"/>
    </row>
    <row r="135" spans="1:7" x14ac:dyDescent="0.25">
      <c r="A135" s="7"/>
      <c r="B135" s="8" t="s">
        <v>78</v>
      </c>
      <c r="C135" s="9"/>
      <c r="D135" s="7"/>
      <c r="E135" s="7"/>
      <c r="F135" s="7"/>
      <c r="G135" s="7"/>
    </row>
    <row r="136" spans="1:7" x14ac:dyDescent="0.25">
      <c r="A136" s="7" t="s">
        <v>79</v>
      </c>
      <c r="B136" s="7" t="s">
        <v>3</v>
      </c>
      <c r="C136" s="9" t="s">
        <v>124</v>
      </c>
      <c r="D136" s="7">
        <v>15.88</v>
      </c>
      <c r="E136" s="7">
        <v>10.86</v>
      </c>
      <c r="F136" s="7">
        <v>17.43</v>
      </c>
      <c r="G136" s="7">
        <v>247</v>
      </c>
    </row>
    <row r="137" spans="1:7" x14ac:dyDescent="0.25">
      <c r="A137" s="7" t="s">
        <v>172</v>
      </c>
      <c r="B137" s="16" t="s">
        <v>113</v>
      </c>
      <c r="C137" s="9" t="s">
        <v>147</v>
      </c>
      <c r="D137" s="7">
        <v>10.73</v>
      </c>
      <c r="E137" s="7">
        <v>13.83</v>
      </c>
      <c r="F137" s="18">
        <v>38.119999999999997</v>
      </c>
      <c r="G137" s="7">
        <v>310.33999999999997</v>
      </c>
    </row>
    <row r="138" spans="1:7" x14ac:dyDescent="0.25">
      <c r="A138" s="7" t="s">
        <v>30</v>
      </c>
      <c r="B138" s="7" t="s">
        <v>28</v>
      </c>
      <c r="C138" s="9" t="s">
        <v>148</v>
      </c>
      <c r="D138" s="7">
        <v>2.1000000000000001E-2</v>
      </c>
      <c r="E138" s="7">
        <v>5.0000000000000001E-3</v>
      </c>
      <c r="F138" s="7">
        <v>14.975</v>
      </c>
      <c r="G138" s="7">
        <v>60</v>
      </c>
    </row>
    <row r="139" spans="1:7" x14ac:dyDescent="0.25">
      <c r="A139" s="11"/>
      <c r="B139" s="7" t="s">
        <v>8</v>
      </c>
      <c r="C139" s="9">
        <v>70</v>
      </c>
      <c r="D139" s="7">
        <v>5.32</v>
      </c>
      <c r="E139" s="7">
        <v>0.56000000000000005</v>
      </c>
      <c r="F139" s="7">
        <v>34.44</v>
      </c>
      <c r="G139" s="7">
        <v>165.66</v>
      </c>
    </row>
    <row r="140" spans="1:7" s="14" customFormat="1" x14ac:dyDescent="0.25">
      <c r="A140" s="20" t="s">
        <v>31</v>
      </c>
      <c r="B140" s="20" t="s">
        <v>127</v>
      </c>
      <c r="C140" s="21">
        <v>200</v>
      </c>
      <c r="D140" s="20">
        <v>0.52</v>
      </c>
      <c r="E140" s="20">
        <v>0.34</v>
      </c>
      <c r="F140" s="20">
        <v>14.7</v>
      </c>
      <c r="G140" s="20">
        <v>104</v>
      </c>
    </row>
    <row r="141" spans="1:7" x14ac:dyDescent="0.25">
      <c r="A141" s="7"/>
      <c r="B141" s="12" t="s">
        <v>37</v>
      </c>
      <c r="C141" s="9"/>
      <c r="D141" s="12">
        <f>D139+D138+D137+D136+D140</f>
        <v>32.471000000000004</v>
      </c>
      <c r="E141" s="12">
        <f t="shared" ref="E141:G141" si="22">E139+E138+E137+E136+E140</f>
        <v>25.594999999999999</v>
      </c>
      <c r="F141" s="12">
        <f t="shared" si="22"/>
        <v>119.66500000000001</v>
      </c>
      <c r="G141" s="12">
        <f t="shared" si="22"/>
        <v>887</v>
      </c>
    </row>
    <row r="142" spans="1:7" x14ac:dyDescent="0.25">
      <c r="A142" s="7"/>
      <c r="B142" s="8" t="s">
        <v>135</v>
      </c>
      <c r="C142" s="9"/>
      <c r="D142" s="12"/>
      <c r="E142" s="12"/>
      <c r="F142" s="12"/>
      <c r="G142" s="12"/>
    </row>
    <row r="143" spans="1:7" s="14" customFormat="1" x14ac:dyDescent="0.25">
      <c r="A143" s="7" t="s">
        <v>111</v>
      </c>
      <c r="B143" s="7" t="s">
        <v>154</v>
      </c>
      <c r="C143" s="9">
        <v>200</v>
      </c>
      <c r="D143" s="7">
        <v>0</v>
      </c>
      <c r="E143" s="7">
        <v>0</v>
      </c>
      <c r="F143" s="7">
        <v>38</v>
      </c>
      <c r="G143" s="7">
        <v>76.8</v>
      </c>
    </row>
    <row r="144" spans="1:7" x14ac:dyDescent="0.25">
      <c r="A144" s="7"/>
      <c r="B144" s="7" t="s">
        <v>144</v>
      </c>
      <c r="C144" s="9">
        <v>50</v>
      </c>
      <c r="D144" s="7">
        <v>1.28</v>
      </c>
      <c r="E144" s="7">
        <v>1.1200000000000001</v>
      </c>
      <c r="F144" s="7">
        <v>26.4</v>
      </c>
      <c r="G144" s="7">
        <v>138.6</v>
      </c>
    </row>
    <row r="145" spans="1:7" x14ac:dyDescent="0.25">
      <c r="A145" s="7"/>
      <c r="B145" s="12" t="s">
        <v>143</v>
      </c>
      <c r="C145" s="9"/>
      <c r="D145" s="12">
        <f>D143+D144</f>
        <v>1.28</v>
      </c>
      <c r="E145" s="12">
        <f t="shared" ref="E145:G145" si="23">E143+E144</f>
        <v>1.1200000000000001</v>
      </c>
      <c r="F145" s="12">
        <f t="shared" si="23"/>
        <v>64.400000000000006</v>
      </c>
      <c r="G145" s="12">
        <f t="shared" si="23"/>
        <v>215.39999999999998</v>
      </c>
    </row>
    <row r="146" spans="1:7" x14ac:dyDescent="0.25">
      <c r="A146" s="7"/>
      <c r="B146" s="8" t="s">
        <v>80</v>
      </c>
      <c r="C146" s="9"/>
      <c r="D146" s="7"/>
      <c r="E146" s="7"/>
      <c r="F146" s="7"/>
      <c r="G146" s="7"/>
    </row>
    <row r="147" spans="1:7" x14ac:dyDescent="0.25">
      <c r="A147" s="7" t="s">
        <v>162</v>
      </c>
      <c r="B147" s="7" t="s">
        <v>153</v>
      </c>
      <c r="C147" s="9">
        <v>100</v>
      </c>
      <c r="D147" s="7">
        <v>1.1200000000000001</v>
      </c>
      <c r="E147" s="7">
        <v>5.25</v>
      </c>
      <c r="F147" s="7">
        <v>5.25</v>
      </c>
      <c r="G147" s="7">
        <v>71</v>
      </c>
    </row>
    <row r="148" spans="1:7" ht="30" x14ac:dyDescent="0.25">
      <c r="A148" s="7" t="s">
        <v>81</v>
      </c>
      <c r="B148" s="16" t="s">
        <v>82</v>
      </c>
      <c r="C148" s="9" t="s">
        <v>118</v>
      </c>
      <c r="D148" s="7">
        <v>6.49</v>
      </c>
      <c r="E148" s="7">
        <v>6.24</v>
      </c>
      <c r="F148" s="7">
        <v>15.87</v>
      </c>
      <c r="G148" s="7">
        <v>153.6</v>
      </c>
    </row>
    <row r="149" spans="1:7" x14ac:dyDescent="0.25">
      <c r="A149" s="7" t="s">
        <v>83</v>
      </c>
      <c r="B149" s="7" t="s">
        <v>14</v>
      </c>
      <c r="C149" s="9">
        <v>250</v>
      </c>
      <c r="D149" s="7">
        <v>19.7</v>
      </c>
      <c r="E149" s="7">
        <v>16.71</v>
      </c>
      <c r="F149" s="7">
        <v>19.8</v>
      </c>
      <c r="G149" s="7">
        <v>308.56</v>
      </c>
    </row>
    <row r="150" spans="1:7" x14ac:dyDescent="0.25">
      <c r="A150" s="7"/>
      <c r="B150" s="7" t="s">
        <v>155</v>
      </c>
      <c r="C150" s="9">
        <v>70</v>
      </c>
      <c r="D150" s="7">
        <v>3.5</v>
      </c>
      <c r="E150" s="7">
        <v>0.7</v>
      </c>
      <c r="F150" s="7">
        <v>31.5</v>
      </c>
      <c r="G150" s="7">
        <v>154</v>
      </c>
    </row>
    <row r="151" spans="1:7" x14ac:dyDescent="0.25">
      <c r="A151" s="7" t="s">
        <v>35</v>
      </c>
      <c r="B151" s="7" t="s">
        <v>18</v>
      </c>
      <c r="C151" s="9">
        <v>200</v>
      </c>
      <c r="D151" s="7">
        <v>0.54</v>
      </c>
      <c r="E151" s="7">
        <v>0</v>
      </c>
      <c r="F151" s="7">
        <v>17.579999999999998</v>
      </c>
      <c r="G151" s="7">
        <v>70.53</v>
      </c>
    </row>
    <row r="152" spans="1:7" x14ac:dyDescent="0.25">
      <c r="A152" s="7"/>
      <c r="B152" s="12" t="s">
        <v>38</v>
      </c>
      <c r="C152" s="9"/>
      <c r="D152" s="12">
        <f>D151+D150+D149+D148+D147</f>
        <v>31.349999999999998</v>
      </c>
      <c r="E152" s="12">
        <f>E151+E150+E149+E148+E147+E147</f>
        <v>34.15</v>
      </c>
      <c r="F152" s="12">
        <f t="shared" ref="F152:G152" si="24">F151+F150+F149+F148+F147+F147</f>
        <v>95.25</v>
      </c>
      <c r="G152" s="12">
        <f t="shared" si="24"/>
        <v>828.69</v>
      </c>
    </row>
    <row r="153" spans="1:7" x14ac:dyDescent="0.25">
      <c r="A153" s="7"/>
      <c r="B153" s="17" t="s">
        <v>36</v>
      </c>
      <c r="C153" s="9"/>
      <c r="D153" s="12">
        <f>D152+D145+D141</f>
        <v>65.100999999999999</v>
      </c>
      <c r="E153" s="12">
        <f t="shared" ref="E153:G153" si="25">E152+E145+E141</f>
        <v>60.864999999999995</v>
      </c>
      <c r="F153" s="12">
        <f t="shared" si="25"/>
        <v>279.315</v>
      </c>
      <c r="G153" s="12">
        <f t="shared" si="25"/>
        <v>1931.0900000000001</v>
      </c>
    </row>
    <row r="154" spans="1:7" x14ac:dyDescent="0.25">
      <c r="A154" s="7"/>
      <c r="B154" s="7"/>
      <c r="C154" s="9"/>
      <c r="D154" s="7"/>
      <c r="E154" s="7"/>
      <c r="F154" s="7"/>
      <c r="G154" s="7"/>
    </row>
    <row r="155" spans="1:7" x14ac:dyDescent="0.25">
      <c r="A155" s="7"/>
      <c r="B155" s="8" t="s">
        <v>84</v>
      </c>
      <c r="C155" s="9"/>
      <c r="D155" s="7"/>
      <c r="E155" s="7"/>
      <c r="F155" s="7"/>
      <c r="G155" s="7"/>
    </row>
    <row r="156" spans="1:7" x14ac:dyDescent="0.25">
      <c r="A156" s="7" t="s">
        <v>97</v>
      </c>
      <c r="B156" s="18" t="s">
        <v>20</v>
      </c>
      <c r="C156" s="9">
        <v>100</v>
      </c>
      <c r="D156" s="7">
        <v>0.66500000000000004</v>
      </c>
      <c r="E156" s="7">
        <v>6.08</v>
      </c>
      <c r="F156" s="7">
        <v>1.8</v>
      </c>
      <c r="G156" s="7">
        <v>65</v>
      </c>
    </row>
    <row r="157" spans="1:7" x14ac:dyDescent="0.25">
      <c r="A157" s="7" t="s">
        <v>171</v>
      </c>
      <c r="B157" s="7" t="s">
        <v>157</v>
      </c>
      <c r="C157" s="9">
        <v>200</v>
      </c>
      <c r="D157" s="7">
        <v>7.6</v>
      </c>
      <c r="E157" s="7">
        <v>9.94</v>
      </c>
      <c r="F157" s="7">
        <v>45.77</v>
      </c>
      <c r="G157" s="7">
        <v>272</v>
      </c>
    </row>
    <row r="158" spans="1:7" x14ac:dyDescent="0.25">
      <c r="A158" s="7" t="s">
        <v>62</v>
      </c>
      <c r="B158" s="7" t="s">
        <v>11</v>
      </c>
      <c r="C158" s="9" t="s">
        <v>121</v>
      </c>
      <c r="D158" s="7">
        <v>7.7</v>
      </c>
      <c r="E158" s="7">
        <v>10.92</v>
      </c>
      <c r="F158" s="7">
        <v>2.75</v>
      </c>
      <c r="G158" s="7">
        <v>129.6</v>
      </c>
    </row>
    <row r="159" spans="1:7" x14ac:dyDescent="0.25">
      <c r="A159" s="11"/>
      <c r="B159" s="7" t="s">
        <v>8</v>
      </c>
      <c r="C159" s="9">
        <v>70</v>
      </c>
      <c r="D159" s="7">
        <v>5.32</v>
      </c>
      <c r="E159" s="7">
        <v>0.56000000000000005</v>
      </c>
      <c r="F159" s="7">
        <v>34.44</v>
      </c>
      <c r="G159" s="7">
        <v>165.66</v>
      </c>
    </row>
    <row r="160" spans="1:7" x14ac:dyDescent="0.25">
      <c r="A160" s="7" t="s">
        <v>42</v>
      </c>
      <c r="B160" s="7" t="s">
        <v>9</v>
      </c>
      <c r="C160" s="9" t="s">
        <v>161</v>
      </c>
      <c r="D160" s="7">
        <v>0.45</v>
      </c>
      <c r="E160" s="7">
        <v>0.05</v>
      </c>
      <c r="F160" s="7">
        <v>15.95</v>
      </c>
      <c r="G160" s="7">
        <v>62.3</v>
      </c>
    </row>
    <row r="161" spans="1:7" x14ac:dyDescent="0.25">
      <c r="A161" s="7"/>
      <c r="B161" s="12" t="s">
        <v>37</v>
      </c>
      <c r="C161" s="9"/>
      <c r="D161" s="12">
        <f>D160+D159+D158+D157+D156</f>
        <v>21.734999999999999</v>
      </c>
      <c r="E161" s="12">
        <f t="shared" ref="E161:G161" si="26">E160+E159+E158+E157+E156</f>
        <v>27.549999999999997</v>
      </c>
      <c r="F161" s="12">
        <f t="shared" si="26"/>
        <v>100.71</v>
      </c>
      <c r="G161" s="12">
        <f t="shared" si="26"/>
        <v>694.56</v>
      </c>
    </row>
    <row r="162" spans="1:7" x14ac:dyDescent="0.25">
      <c r="A162" s="7"/>
      <c r="B162" s="8" t="s">
        <v>136</v>
      </c>
      <c r="C162" s="9"/>
      <c r="D162" s="12"/>
      <c r="E162" s="12"/>
      <c r="F162" s="12"/>
      <c r="G162" s="12"/>
    </row>
    <row r="163" spans="1:7" s="14" customFormat="1" x14ac:dyDescent="0.25">
      <c r="A163" s="20" t="s">
        <v>31</v>
      </c>
      <c r="B163" s="20" t="s">
        <v>127</v>
      </c>
      <c r="C163" s="21">
        <v>200</v>
      </c>
      <c r="D163" s="20">
        <v>0.52</v>
      </c>
      <c r="E163" s="20">
        <v>0.34</v>
      </c>
      <c r="F163" s="20">
        <v>14.7</v>
      </c>
      <c r="G163" s="20">
        <v>104</v>
      </c>
    </row>
    <row r="164" spans="1:7" s="14" customFormat="1" x14ac:dyDescent="0.25">
      <c r="A164" s="7" t="s">
        <v>111</v>
      </c>
      <c r="B164" s="7" t="s">
        <v>154</v>
      </c>
      <c r="C164" s="9">
        <v>200</v>
      </c>
      <c r="D164" s="7">
        <v>0</v>
      </c>
      <c r="E164" s="7">
        <v>0</v>
      </c>
      <c r="F164" s="7">
        <v>38</v>
      </c>
      <c r="G164" s="7">
        <v>76.8</v>
      </c>
    </row>
    <row r="165" spans="1:7" x14ac:dyDescent="0.25">
      <c r="A165" s="7"/>
      <c r="B165" s="15" t="s">
        <v>143</v>
      </c>
      <c r="C165" s="9"/>
      <c r="D165" s="12">
        <f>D163+D164</f>
        <v>0.52</v>
      </c>
      <c r="E165" s="12">
        <f t="shared" ref="E165" si="27">E163+E164</f>
        <v>0.34</v>
      </c>
      <c r="F165" s="12">
        <f t="shared" ref="F165" si="28">F163+F164</f>
        <v>52.7</v>
      </c>
      <c r="G165" s="12">
        <f t="shared" ref="G165" si="29">G163+G164</f>
        <v>180.8</v>
      </c>
    </row>
    <row r="166" spans="1:7" x14ac:dyDescent="0.25">
      <c r="A166" s="7"/>
      <c r="B166" s="8" t="s">
        <v>85</v>
      </c>
      <c r="C166" s="9"/>
      <c r="D166" s="7"/>
      <c r="E166" s="7"/>
      <c r="F166" s="7"/>
      <c r="G166" s="7"/>
    </row>
    <row r="167" spans="1:7" x14ac:dyDescent="0.25">
      <c r="A167" s="7" t="s">
        <v>44</v>
      </c>
      <c r="B167" s="7" t="s">
        <v>45</v>
      </c>
      <c r="C167" s="9">
        <v>100</v>
      </c>
      <c r="D167" s="7">
        <v>1.55</v>
      </c>
      <c r="E167" s="7">
        <v>5.75</v>
      </c>
      <c r="F167" s="7">
        <v>9.4</v>
      </c>
      <c r="G167" s="7">
        <v>111</v>
      </c>
    </row>
    <row r="168" spans="1:7" x14ac:dyDescent="0.25">
      <c r="A168" s="7" t="s">
        <v>46</v>
      </c>
      <c r="B168" s="7" t="s">
        <v>156</v>
      </c>
      <c r="C168" s="9" t="s">
        <v>119</v>
      </c>
      <c r="D168" s="7">
        <v>7.02</v>
      </c>
      <c r="E168" s="7">
        <v>8.1999999999999993</v>
      </c>
      <c r="F168" s="7">
        <v>18.95</v>
      </c>
      <c r="G168" s="7">
        <v>191.3</v>
      </c>
    </row>
    <row r="169" spans="1:7" x14ac:dyDescent="0.25">
      <c r="A169" s="7" t="s">
        <v>86</v>
      </c>
      <c r="B169" s="7" t="s">
        <v>87</v>
      </c>
      <c r="C169" s="9">
        <v>200</v>
      </c>
      <c r="D169" s="7">
        <v>4.53</v>
      </c>
      <c r="E169" s="7">
        <v>6.12</v>
      </c>
      <c r="F169" s="7">
        <v>26.18</v>
      </c>
      <c r="G169" s="7">
        <v>183.42</v>
      </c>
    </row>
    <row r="170" spans="1:7" x14ac:dyDescent="0.25">
      <c r="A170" s="7" t="s">
        <v>169</v>
      </c>
      <c r="B170" s="7" t="s">
        <v>17</v>
      </c>
      <c r="C170" s="9">
        <v>100</v>
      </c>
      <c r="D170" s="7">
        <v>10.16</v>
      </c>
      <c r="E170" s="7">
        <v>13.92</v>
      </c>
      <c r="F170" s="7">
        <v>13.52</v>
      </c>
      <c r="G170" s="7">
        <v>236</v>
      </c>
    </row>
    <row r="171" spans="1:7" x14ac:dyDescent="0.25">
      <c r="A171" s="7"/>
      <c r="B171" s="7" t="s">
        <v>155</v>
      </c>
      <c r="C171" s="9">
        <v>70</v>
      </c>
      <c r="D171" s="7">
        <v>3.5</v>
      </c>
      <c r="E171" s="7">
        <v>0.7</v>
      </c>
      <c r="F171" s="7">
        <v>31.5</v>
      </c>
      <c r="G171" s="7">
        <v>154</v>
      </c>
    </row>
    <row r="172" spans="1:7" x14ac:dyDescent="0.25">
      <c r="A172" s="7" t="s">
        <v>50</v>
      </c>
      <c r="B172" s="7" t="s">
        <v>72</v>
      </c>
      <c r="C172" s="9">
        <v>200</v>
      </c>
      <c r="D172" s="7">
        <v>0</v>
      </c>
      <c r="E172" s="7">
        <v>0</v>
      </c>
      <c r="F172" s="7">
        <v>35.94</v>
      </c>
      <c r="G172" s="7">
        <v>118</v>
      </c>
    </row>
    <row r="173" spans="1:7" x14ac:dyDescent="0.25">
      <c r="A173" s="7"/>
      <c r="B173" s="12" t="s">
        <v>38</v>
      </c>
      <c r="C173" s="9"/>
      <c r="D173" s="12">
        <f>D172+D171+D170+D169+D168+D167+D170+D167</f>
        <v>38.47</v>
      </c>
      <c r="E173" s="12">
        <f t="shared" ref="E173:G173" si="30">E172+E171+E170+E169+E168+E167</f>
        <v>34.69</v>
      </c>
      <c r="F173" s="12">
        <f>F172+F171+F170+F169+F168</f>
        <v>126.08999999999999</v>
      </c>
      <c r="G173" s="12">
        <f t="shared" si="30"/>
        <v>993.72</v>
      </c>
    </row>
    <row r="174" spans="1:7" x14ac:dyDescent="0.25">
      <c r="A174" s="7"/>
      <c r="B174" s="17" t="s">
        <v>36</v>
      </c>
      <c r="C174" s="9"/>
      <c r="D174" s="12">
        <f>D173+D165+D161</f>
        <v>60.725000000000001</v>
      </c>
      <c r="E174" s="12">
        <f t="shared" ref="E174:G174" si="31">E173+E165+E161</f>
        <v>62.58</v>
      </c>
      <c r="F174" s="12">
        <f t="shared" si="31"/>
        <v>279.5</v>
      </c>
      <c r="G174" s="12">
        <f t="shared" si="31"/>
        <v>1869.08</v>
      </c>
    </row>
    <row r="175" spans="1:7" x14ac:dyDescent="0.25">
      <c r="A175" s="7"/>
      <c r="B175" s="7"/>
      <c r="C175" s="9"/>
      <c r="D175" s="7"/>
      <c r="E175" s="7"/>
      <c r="F175" s="7"/>
      <c r="G175" s="7"/>
    </row>
    <row r="176" spans="1:7" x14ac:dyDescent="0.25">
      <c r="A176" s="7"/>
      <c r="B176" s="8" t="s">
        <v>88</v>
      </c>
      <c r="C176" s="9"/>
      <c r="D176" s="7"/>
      <c r="E176" s="7"/>
      <c r="F176" s="7"/>
      <c r="G176" s="7"/>
    </row>
    <row r="177" spans="1:7" x14ac:dyDescent="0.25">
      <c r="A177" s="7" t="s">
        <v>112</v>
      </c>
      <c r="B177" s="7" t="s">
        <v>109</v>
      </c>
      <c r="C177" s="9">
        <v>40</v>
      </c>
      <c r="D177" s="7">
        <v>6.6</v>
      </c>
      <c r="E177" s="7">
        <v>6.1</v>
      </c>
      <c r="F177" s="7">
        <v>0.3</v>
      </c>
      <c r="G177" s="7">
        <v>80</v>
      </c>
    </row>
    <row r="178" spans="1:7" x14ac:dyDescent="0.25">
      <c r="A178" s="7" t="s">
        <v>177</v>
      </c>
      <c r="B178" s="1" t="s">
        <v>114</v>
      </c>
      <c r="C178" s="9" t="s">
        <v>147</v>
      </c>
      <c r="D178" s="7">
        <v>11.05</v>
      </c>
      <c r="E178" s="7">
        <v>14.65</v>
      </c>
      <c r="F178" s="7">
        <v>34.96</v>
      </c>
      <c r="G178" s="7">
        <v>298.14999999999998</v>
      </c>
    </row>
    <row r="179" spans="1:7" x14ac:dyDescent="0.25">
      <c r="A179" s="11"/>
      <c r="B179" s="7" t="s">
        <v>8</v>
      </c>
      <c r="C179" s="9">
        <v>70</v>
      </c>
      <c r="D179" s="7">
        <v>5.32</v>
      </c>
      <c r="E179" s="7">
        <v>0.56000000000000005</v>
      </c>
      <c r="F179" s="7">
        <v>34.44</v>
      </c>
      <c r="G179" s="7">
        <v>165.66</v>
      </c>
    </row>
    <row r="180" spans="1:7" x14ac:dyDescent="0.25">
      <c r="A180" s="7" t="s">
        <v>55</v>
      </c>
      <c r="B180" s="7" t="s">
        <v>10</v>
      </c>
      <c r="C180" s="9">
        <v>200</v>
      </c>
      <c r="D180" s="7">
        <v>3.97</v>
      </c>
      <c r="E180" s="7">
        <v>2.1</v>
      </c>
      <c r="F180" s="7">
        <v>25.167999999999999</v>
      </c>
      <c r="G180" s="7">
        <v>145</v>
      </c>
    </row>
    <row r="181" spans="1:7" x14ac:dyDescent="0.25">
      <c r="A181" s="7"/>
      <c r="B181" s="12" t="s">
        <v>37</v>
      </c>
      <c r="C181" s="9"/>
      <c r="D181" s="12">
        <f>D180+D179+D178+D177</f>
        <v>26.940000000000005</v>
      </c>
      <c r="E181" s="12">
        <f t="shared" ref="E181:G181" si="32">E180+E179+E178+E177</f>
        <v>23.410000000000004</v>
      </c>
      <c r="F181" s="12">
        <f t="shared" si="32"/>
        <v>94.867999999999995</v>
      </c>
      <c r="G181" s="12">
        <f t="shared" si="32"/>
        <v>688.81</v>
      </c>
    </row>
    <row r="182" spans="1:7" x14ac:dyDescent="0.25">
      <c r="A182" s="7"/>
      <c r="B182" s="8" t="s">
        <v>137</v>
      </c>
      <c r="C182" s="9"/>
      <c r="D182" s="12"/>
      <c r="E182" s="12"/>
      <c r="F182" s="12"/>
      <c r="G182" s="12"/>
    </row>
    <row r="183" spans="1:7" x14ac:dyDescent="0.25">
      <c r="A183" s="7"/>
      <c r="B183" s="7" t="s">
        <v>144</v>
      </c>
      <c r="C183" s="9">
        <v>50</v>
      </c>
      <c r="D183" s="7">
        <v>1.28</v>
      </c>
      <c r="E183" s="7">
        <v>1.1200000000000001</v>
      </c>
      <c r="F183" s="7">
        <v>26.4</v>
      </c>
      <c r="G183" s="7">
        <v>138.6</v>
      </c>
    </row>
    <row r="184" spans="1:7" s="14" customFormat="1" x14ac:dyDescent="0.25">
      <c r="A184" s="7" t="s">
        <v>111</v>
      </c>
      <c r="B184" s="7" t="s">
        <v>154</v>
      </c>
      <c r="C184" s="9">
        <v>200</v>
      </c>
      <c r="D184" s="7">
        <v>0</v>
      </c>
      <c r="E184" s="7">
        <v>0</v>
      </c>
      <c r="F184" s="7">
        <v>38</v>
      </c>
      <c r="G184" s="7">
        <v>76.8</v>
      </c>
    </row>
    <row r="185" spans="1:7" x14ac:dyDescent="0.25">
      <c r="A185" s="7"/>
      <c r="B185" s="15" t="s">
        <v>143</v>
      </c>
      <c r="C185" s="9"/>
      <c r="D185" s="12">
        <f>D183+D184</f>
        <v>1.28</v>
      </c>
      <c r="E185" s="12">
        <f t="shared" ref="E185:G185" si="33">E183+E184</f>
        <v>1.1200000000000001</v>
      </c>
      <c r="F185" s="12">
        <f t="shared" si="33"/>
        <v>64.400000000000006</v>
      </c>
      <c r="G185" s="12">
        <f t="shared" si="33"/>
        <v>215.39999999999998</v>
      </c>
    </row>
    <row r="186" spans="1:7" x14ac:dyDescent="0.25">
      <c r="A186" s="7"/>
      <c r="B186" s="8" t="s">
        <v>89</v>
      </c>
      <c r="C186" s="9"/>
      <c r="D186" s="7"/>
      <c r="E186" s="7"/>
      <c r="F186" s="7"/>
      <c r="G186" s="7"/>
    </row>
    <row r="187" spans="1:7" x14ac:dyDescent="0.25">
      <c r="A187" s="7" t="s">
        <v>173</v>
      </c>
      <c r="B187" s="19" t="s">
        <v>151</v>
      </c>
      <c r="C187" s="9">
        <v>100</v>
      </c>
      <c r="D187" s="7">
        <v>1.17</v>
      </c>
      <c r="E187" s="7">
        <v>5.0999999999999996</v>
      </c>
      <c r="F187" s="7">
        <v>11.09</v>
      </c>
      <c r="G187" s="7">
        <v>106</v>
      </c>
    </row>
    <row r="188" spans="1:7" x14ac:dyDescent="0.25">
      <c r="A188" s="7" t="s">
        <v>58</v>
      </c>
      <c r="B188" s="16" t="s">
        <v>152</v>
      </c>
      <c r="C188" s="9" t="s">
        <v>118</v>
      </c>
      <c r="D188" s="7">
        <v>7.38</v>
      </c>
      <c r="E188" s="7">
        <v>7.5</v>
      </c>
      <c r="F188" s="7">
        <v>23.5</v>
      </c>
      <c r="G188" s="7">
        <v>188</v>
      </c>
    </row>
    <row r="189" spans="1:7" x14ac:dyDescent="0.25">
      <c r="A189" s="7" t="s">
        <v>91</v>
      </c>
      <c r="B189" s="7" t="s">
        <v>90</v>
      </c>
      <c r="C189" s="9">
        <v>250</v>
      </c>
      <c r="D189" s="7">
        <v>18.920000000000002</v>
      </c>
      <c r="E189" s="7">
        <v>18.62</v>
      </c>
      <c r="F189" s="7">
        <v>42.87</v>
      </c>
      <c r="G189" s="7">
        <v>430</v>
      </c>
    </row>
    <row r="190" spans="1:7" x14ac:dyDescent="0.25">
      <c r="A190" s="7"/>
      <c r="B190" s="7" t="s">
        <v>155</v>
      </c>
      <c r="C190" s="9">
        <v>70</v>
      </c>
      <c r="D190" s="7">
        <v>3.5</v>
      </c>
      <c r="E190" s="7">
        <v>0.7</v>
      </c>
      <c r="F190" s="7">
        <v>31.5</v>
      </c>
      <c r="G190" s="7">
        <v>154</v>
      </c>
    </row>
    <row r="191" spans="1:7" x14ac:dyDescent="0.25">
      <c r="A191" s="7" t="s">
        <v>60</v>
      </c>
      <c r="B191" s="7" t="s">
        <v>19</v>
      </c>
      <c r="C191" s="9">
        <v>200</v>
      </c>
      <c r="D191" s="7">
        <v>0.17</v>
      </c>
      <c r="E191" s="7">
        <v>0.17</v>
      </c>
      <c r="F191" s="7">
        <v>19.18</v>
      </c>
      <c r="G191" s="7">
        <v>76.8</v>
      </c>
    </row>
    <row r="192" spans="1:7" x14ac:dyDescent="0.25">
      <c r="A192" s="7"/>
      <c r="B192" s="12" t="s">
        <v>38</v>
      </c>
      <c r="C192" s="9"/>
      <c r="D192" s="12">
        <f>D191+D190+D189+D188+D187+D187</f>
        <v>32.31</v>
      </c>
      <c r="E192" s="12">
        <f t="shared" ref="E192:G192" si="34">E191+E190+E189+E188+E187+E187</f>
        <v>37.190000000000005</v>
      </c>
      <c r="F192" s="12">
        <v>108.14</v>
      </c>
      <c r="G192" s="12">
        <f t="shared" si="34"/>
        <v>1060.8</v>
      </c>
    </row>
    <row r="193" spans="1:7" x14ac:dyDescent="0.25">
      <c r="A193" s="7"/>
      <c r="B193" s="17" t="s">
        <v>36</v>
      </c>
      <c r="C193" s="9"/>
      <c r="D193" s="12">
        <f>D192+D185+D181</f>
        <v>60.530000000000008</v>
      </c>
      <c r="E193" s="12">
        <f t="shared" ref="E193:G193" si="35">E192+E185+E181</f>
        <v>61.720000000000006</v>
      </c>
      <c r="F193" s="12">
        <f t="shared" si="35"/>
        <v>267.40800000000002</v>
      </c>
      <c r="G193" s="12">
        <f t="shared" si="35"/>
        <v>1965.0099999999998</v>
      </c>
    </row>
    <row r="194" spans="1:7" x14ac:dyDescent="0.25">
      <c r="A194" s="7"/>
      <c r="B194" s="7"/>
      <c r="C194" s="9"/>
      <c r="D194" s="7"/>
      <c r="E194" s="7"/>
      <c r="F194" s="7"/>
      <c r="G194" s="7"/>
    </row>
    <row r="195" spans="1:7" x14ac:dyDescent="0.25">
      <c r="A195" s="7"/>
      <c r="B195" s="8" t="s">
        <v>92</v>
      </c>
      <c r="C195" s="9"/>
      <c r="D195" s="7"/>
      <c r="E195" s="7"/>
      <c r="F195" s="7"/>
      <c r="G195" s="7"/>
    </row>
    <row r="196" spans="1:7" ht="15" customHeight="1" x14ac:dyDescent="0.25">
      <c r="A196" s="7" t="s">
        <v>57</v>
      </c>
      <c r="B196" s="18" t="s">
        <v>150</v>
      </c>
      <c r="C196" s="9">
        <v>30</v>
      </c>
      <c r="D196" s="7">
        <v>7.8</v>
      </c>
      <c r="E196" s="7">
        <v>7.94</v>
      </c>
      <c r="F196" s="7">
        <v>1.05</v>
      </c>
      <c r="G196" s="7">
        <v>109.5</v>
      </c>
    </row>
    <row r="197" spans="1:7" x14ac:dyDescent="0.25">
      <c r="A197" s="7" t="s">
        <v>40</v>
      </c>
      <c r="B197" s="7" t="s">
        <v>5</v>
      </c>
      <c r="C197" s="9">
        <v>200</v>
      </c>
      <c r="D197" s="7">
        <v>4.1100000000000003</v>
      </c>
      <c r="E197" s="7">
        <v>6.2</v>
      </c>
      <c r="F197" s="7">
        <v>29.37</v>
      </c>
      <c r="G197" s="7">
        <v>194.66</v>
      </c>
    </row>
    <row r="198" spans="1:7" x14ac:dyDescent="0.25">
      <c r="A198" s="7" t="s">
        <v>41</v>
      </c>
      <c r="B198" s="7" t="s">
        <v>4</v>
      </c>
      <c r="C198" s="9">
        <v>100</v>
      </c>
      <c r="D198" s="7">
        <v>15.14</v>
      </c>
      <c r="E198" s="7">
        <v>10.6</v>
      </c>
      <c r="F198" s="7">
        <v>6.95</v>
      </c>
      <c r="G198" s="7">
        <v>228</v>
      </c>
    </row>
    <row r="199" spans="1:7" x14ac:dyDescent="0.25">
      <c r="A199" s="7" t="s">
        <v>30</v>
      </c>
      <c r="B199" s="7" t="s">
        <v>28</v>
      </c>
      <c r="C199" s="9" t="s">
        <v>148</v>
      </c>
      <c r="D199" s="7">
        <v>2.1000000000000001E-2</v>
      </c>
      <c r="E199" s="7">
        <v>5.0000000000000001E-3</v>
      </c>
      <c r="F199" s="7">
        <v>14.975</v>
      </c>
      <c r="G199" s="7">
        <v>60</v>
      </c>
    </row>
    <row r="200" spans="1:7" x14ac:dyDescent="0.25">
      <c r="A200" s="11"/>
      <c r="B200" s="7" t="s">
        <v>8</v>
      </c>
      <c r="C200" s="9">
        <v>70</v>
      </c>
      <c r="D200" s="7">
        <v>5.32</v>
      </c>
      <c r="E200" s="7">
        <v>0.56000000000000005</v>
      </c>
      <c r="F200" s="7">
        <v>34.44</v>
      </c>
      <c r="G200" s="7">
        <v>165.66</v>
      </c>
    </row>
    <row r="201" spans="1:7" x14ac:dyDescent="0.25">
      <c r="A201" s="7"/>
      <c r="B201" s="12" t="s">
        <v>37</v>
      </c>
      <c r="C201" s="9"/>
      <c r="D201" s="12">
        <f>D200+D199+D198+D197+D196</f>
        <v>32.390999999999998</v>
      </c>
      <c r="E201" s="12">
        <f t="shared" ref="E201:G201" si="36">E200+E199+E198+E197+E196</f>
        <v>25.305</v>
      </c>
      <c r="F201" s="12">
        <f t="shared" si="36"/>
        <v>86.784999999999997</v>
      </c>
      <c r="G201" s="12">
        <f t="shared" si="36"/>
        <v>757.81999999999994</v>
      </c>
    </row>
    <row r="202" spans="1:7" x14ac:dyDescent="0.25">
      <c r="A202" s="7"/>
      <c r="B202" s="8" t="s">
        <v>138</v>
      </c>
      <c r="C202" s="9"/>
      <c r="D202" s="12"/>
      <c r="E202" s="12"/>
      <c r="F202" s="12"/>
      <c r="G202" s="12"/>
    </row>
    <row r="203" spans="1:7" s="14" customFormat="1" x14ac:dyDescent="0.25">
      <c r="A203" s="7" t="s">
        <v>111</v>
      </c>
      <c r="B203" s="7" t="s">
        <v>154</v>
      </c>
      <c r="C203" s="9">
        <v>200</v>
      </c>
      <c r="D203" s="7">
        <v>0</v>
      </c>
      <c r="E203" s="7">
        <v>0</v>
      </c>
      <c r="F203" s="7">
        <v>38</v>
      </c>
      <c r="G203" s="7">
        <v>76.8</v>
      </c>
    </row>
    <row r="204" spans="1:7" x14ac:dyDescent="0.25">
      <c r="A204" s="7"/>
      <c r="B204" s="7" t="s">
        <v>144</v>
      </c>
      <c r="C204" s="9">
        <v>50</v>
      </c>
      <c r="D204" s="7">
        <v>1.28</v>
      </c>
      <c r="E204" s="7">
        <v>1.1200000000000001</v>
      </c>
      <c r="F204" s="7">
        <v>26.4</v>
      </c>
      <c r="G204" s="7">
        <v>138.6</v>
      </c>
    </row>
    <row r="205" spans="1:7" x14ac:dyDescent="0.25">
      <c r="A205" s="7"/>
      <c r="B205" s="12" t="s">
        <v>143</v>
      </c>
      <c r="C205" s="9"/>
      <c r="D205" s="12">
        <f>D204+D203</f>
        <v>1.28</v>
      </c>
      <c r="E205" s="12">
        <f t="shared" ref="E205:G205" si="37">E204+E203</f>
        <v>1.1200000000000001</v>
      </c>
      <c r="F205" s="12">
        <f t="shared" si="37"/>
        <v>64.400000000000006</v>
      </c>
      <c r="G205" s="12">
        <f t="shared" si="37"/>
        <v>215.39999999999998</v>
      </c>
    </row>
    <row r="206" spans="1:7" x14ac:dyDescent="0.25">
      <c r="A206" s="7"/>
      <c r="B206" s="8" t="s">
        <v>93</v>
      </c>
      <c r="C206" s="9"/>
      <c r="D206" s="7"/>
      <c r="E206" s="7"/>
      <c r="F206" s="7"/>
      <c r="G206" s="7"/>
    </row>
    <row r="207" spans="1:7" x14ac:dyDescent="0.25">
      <c r="A207" s="7" t="s">
        <v>162</v>
      </c>
      <c r="B207" s="7" t="s">
        <v>153</v>
      </c>
      <c r="C207" s="9">
        <v>100</v>
      </c>
      <c r="D207" s="7">
        <v>1.1200000000000001</v>
      </c>
      <c r="E207" s="7">
        <v>5.25</v>
      </c>
      <c r="F207" s="7">
        <v>5.25</v>
      </c>
      <c r="G207" s="7">
        <v>71</v>
      </c>
    </row>
    <row r="208" spans="1:7" ht="30" x14ac:dyDescent="0.25">
      <c r="A208" s="7" t="s">
        <v>65</v>
      </c>
      <c r="B208" s="16" t="s">
        <v>64</v>
      </c>
      <c r="C208" s="9" t="s">
        <v>119</v>
      </c>
      <c r="D208" s="7">
        <v>7.5</v>
      </c>
      <c r="E208" s="7">
        <v>7.99</v>
      </c>
      <c r="F208" s="7">
        <v>23.09</v>
      </c>
      <c r="G208" s="7">
        <v>184</v>
      </c>
    </row>
    <row r="209" spans="1:7" x14ac:dyDescent="0.25">
      <c r="A209" s="7" t="s">
        <v>47</v>
      </c>
      <c r="B209" s="7" t="s">
        <v>13</v>
      </c>
      <c r="C209" s="9">
        <v>200</v>
      </c>
      <c r="D209" s="7">
        <v>4.93</v>
      </c>
      <c r="E209" s="7">
        <v>9.76</v>
      </c>
      <c r="F209" s="7">
        <v>49.64</v>
      </c>
      <c r="G209" s="7">
        <v>293.3</v>
      </c>
    </row>
    <row r="210" spans="1:7" ht="15" customHeight="1" x14ac:dyDescent="0.25">
      <c r="A210" s="7" t="s">
        <v>49</v>
      </c>
      <c r="B210" s="16" t="s">
        <v>48</v>
      </c>
      <c r="C210" s="9" t="s">
        <v>120</v>
      </c>
      <c r="D210" s="7">
        <v>9.4</v>
      </c>
      <c r="E210" s="7">
        <v>7.04</v>
      </c>
      <c r="F210" s="7">
        <v>12.76</v>
      </c>
      <c r="G210" s="7">
        <v>174</v>
      </c>
    </row>
    <row r="211" spans="1:7" x14ac:dyDescent="0.25">
      <c r="A211" s="7"/>
      <c r="B211" s="7" t="s">
        <v>155</v>
      </c>
      <c r="C211" s="9">
        <v>70</v>
      </c>
      <c r="D211" s="7">
        <v>3.5</v>
      </c>
      <c r="E211" s="7">
        <v>0.7</v>
      </c>
      <c r="F211" s="7">
        <v>31.5</v>
      </c>
      <c r="G211" s="7">
        <v>154</v>
      </c>
    </row>
    <row r="212" spans="1:7" x14ac:dyDescent="0.25">
      <c r="A212" s="7" t="s">
        <v>35</v>
      </c>
      <c r="B212" s="7" t="s">
        <v>18</v>
      </c>
      <c r="C212" s="9">
        <v>200</v>
      </c>
      <c r="D212" s="7">
        <v>0.54</v>
      </c>
      <c r="E212" s="7">
        <v>0</v>
      </c>
      <c r="F212" s="7">
        <v>17.579999999999998</v>
      </c>
      <c r="G212" s="7">
        <v>70.53</v>
      </c>
    </row>
    <row r="213" spans="1:7" x14ac:dyDescent="0.25">
      <c r="A213" s="7"/>
      <c r="B213" s="12" t="s">
        <v>38</v>
      </c>
      <c r="C213" s="9"/>
      <c r="D213" s="12">
        <f>D212+D211+D210+D209+D208+D207</f>
        <v>26.990000000000002</v>
      </c>
      <c r="E213" s="12">
        <f>E212+E211+E210+E209+E208+E207+E207</f>
        <v>35.99</v>
      </c>
      <c r="F213" s="12">
        <f>F211+F210+F209+F208+F207</f>
        <v>122.24000000000001</v>
      </c>
      <c r="G213" s="12">
        <f t="shared" ref="G213" si="38">G212+G211+G210+G209+G208+G207</f>
        <v>946.82999999999993</v>
      </c>
    </row>
    <row r="214" spans="1:7" x14ac:dyDescent="0.25">
      <c r="A214" s="7"/>
      <c r="B214" s="17" t="s">
        <v>36</v>
      </c>
      <c r="C214" s="9"/>
      <c r="D214" s="12">
        <f>D213+D205+D201</f>
        <v>60.661000000000001</v>
      </c>
      <c r="E214" s="12">
        <f t="shared" ref="E214:G214" si="39">E213+E205+E201</f>
        <v>62.414999999999999</v>
      </c>
      <c r="F214" s="12">
        <f t="shared" si="39"/>
        <v>273.42500000000001</v>
      </c>
      <c r="G214" s="12">
        <f t="shared" si="39"/>
        <v>1920.05</v>
      </c>
    </row>
    <row r="215" spans="1:7" x14ac:dyDescent="0.25">
      <c r="A215" s="7"/>
      <c r="B215" s="7"/>
      <c r="C215" s="9"/>
      <c r="D215" s="7"/>
      <c r="E215" s="7"/>
      <c r="F215" s="7"/>
      <c r="G215" s="7"/>
    </row>
    <row r="216" spans="1:7" x14ac:dyDescent="0.25">
      <c r="A216" s="7"/>
      <c r="B216" s="8" t="s">
        <v>94</v>
      </c>
      <c r="C216" s="9"/>
      <c r="D216" s="7"/>
      <c r="E216" s="7"/>
      <c r="F216" s="7"/>
      <c r="G216" s="7"/>
    </row>
    <row r="217" spans="1:7" x14ac:dyDescent="0.25">
      <c r="A217" s="7" t="s">
        <v>54</v>
      </c>
      <c r="B217" s="7" t="s">
        <v>53</v>
      </c>
      <c r="C217" s="9" t="s">
        <v>147</v>
      </c>
      <c r="D217" s="7">
        <v>9.2899999999999991</v>
      </c>
      <c r="E217" s="7">
        <v>13.12</v>
      </c>
      <c r="F217" s="7">
        <v>41.21</v>
      </c>
      <c r="G217" s="7">
        <v>309.77</v>
      </c>
    </row>
    <row r="218" spans="1:7" x14ac:dyDescent="0.25">
      <c r="A218" s="7" t="s">
        <v>29</v>
      </c>
      <c r="B218" s="7" t="s">
        <v>7</v>
      </c>
      <c r="C218" s="9" t="s">
        <v>122</v>
      </c>
      <c r="D218" s="10">
        <v>7.48</v>
      </c>
      <c r="E218" s="10">
        <v>7.49</v>
      </c>
      <c r="F218" s="10">
        <v>41.85</v>
      </c>
      <c r="G218" s="7">
        <v>264.81</v>
      </c>
    </row>
    <row r="219" spans="1:7" x14ac:dyDescent="0.25">
      <c r="A219" s="11"/>
      <c r="B219" s="7" t="s">
        <v>8</v>
      </c>
      <c r="C219" s="9">
        <v>70</v>
      </c>
      <c r="D219" s="7">
        <v>5.32</v>
      </c>
      <c r="E219" s="7">
        <v>0.56000000000000005</v>
      </c>
      <c r="F219" s="7">
        <v>34.44</v>
      </c>
      <c r="G219" s="7">
        <v>165.66</v>
      </c>
    </row>
    <row r="220" spans="1:7" x14ac:dyDescent="0.25">
      <c r="A220" s="7" t="s">
        <v>42</v>
      </c>
      <c r="B220" s="7" t="s">
        <v>160</v>
      </c>
      <c r="C220" s="9" t="s">
        <v>161</v>
      </c>
      <c r="D220" s="7">
        <v>0.2</v>
      </c>
      <c r="E220" s="7">
        <v>1.5</v>
      </c>
      <c r="F220" s="7">
        <v>15.7</v>
      </c>
      <c r="G220" s="7">
        <v>65.3</v>
      </c>
    </row>
    <row r="221" spans="1:7" x14ac:dyDescent="0.25">
      <c r="A221" s="7"/>
      <c r="B221" s="12" t="s">
        <v>37</v>
      </c>
      <c r="C221" s="9"/>
      <c r="D221" s="12">
        <f>D220+D219+D218+D217</f>
        <v>22.29</v>
      </c>
      <c r="E221" s="12">
        <f t="shared" ref="E221" si="40">E220+E219+E218+E217</f>
        <v>22.67</v>
      </c>
      <c r="F221" s="12">
        <f>F219+F218+F217</f>
        <v>117.5</v>
      </c>
      <c r="G221" s="12">
        <f>G219+G218+G217</f>
        <v>740.24</v>
      </c>
    </row>
    <row r="222" spans="1:7" x14ac:dyDescent="0.25">
      <c r="A222" s="7"/>
      <c r="B222" s="8" t="s">
        <v>139</v>
      </c>
      <c r="C222" s="9"/>
      <c r="D222" s="12"/>
      <c r="E222" s="12"/>
      <c r="F222" s="12"/>
      <c r="G222" s="12"/>
    </row>
    <row r="223" spans="1:7" s="14" customFormat="1" x14ac:dyDescent="0.25">
      <c r="A223" s="20" t="s">
        <v>31</v>
      </c>
      <c r="B223" s="20" t="s">
        <v>127</v>
      </c>
      <c r="C223" s="21">
        <v>200</v>
      </c>
      <c r="D223" s="20">
        <v>0.52</v>
      </c>
      <c r="E223" s="20">
        <v>0.34</v>
      </c>
      <c r="F223" s="20">
        <v>14.7</v>
      </c>
      <c r="G223" s="20">
        <v>104</v>
      </c>
    </row>
    <row r="224" spans="1:7" s="14" customFormat="1" x14ac:dyDescent="0.25">
      <c r="A224" s="7" t="s">
        <v>111</v>
      </c>
      <c r="B224" s="7" t="s">
        <v>154</v>
      </c>
      <c r="C224" s="9">
        <v>200</v>
      </c>
      <c r="D224" s="7">
        <v>0</v>
      </c>
      <c r="E224" s="7">
        <v>0</v>
      </c>
      <c r="F224" s="7">
        <v>38</v>
      </c>
      <c r="G224" s="7">
        <v>76.8</v>
      </c>
    </row>
    <row r="225" spans="1:7" x14ac:dyDescent="0.25">
      <c r="A225" s="7"/>
      <c r="B225" s="15" t="s">
        <v>143</v>
      </c>
      <c r="C225" s="9"/>
      <c r="D225" s="12">
        <f>D224+D223</f>
        <v>0.52</v>
      </c>
      <c r="E225" s="12">
        <f t="shared" ref="E225:G225" si="41">E224+E223</f>
        <v>0.34</v>
      </c>
      <c r="F225" s="12">
        <f t="shared" si="41"/>
        <v>52.7</v>
      </c>
      <c r="G225" s="12">
        <f t="shared" si="41"/>
        <v>180.8</v>
      </c>
    </row>
    <row r="226" spans="1:7" x14ac:dyDescent="0.25">
      <c r="A226" s="7"/>
      <c r="B226" s="8" t="s">
        <v>95</v>
      </c>
      <c r="C226" s="9"/>
      <c r="D226" s="7"/>
      <c r="E226" s="7"/>
      <c r="F226" s="7"/>
      <c r="G226" s="7"/>
    </row>
    <row r="227" spans="1:7" x14ac:dyDescent="0.25">
      <c r="A227" s="7" t="s">
        <v>97</v>
      </c>
      <c r="B227" s="18" t="s">
        <v>20</v>
      </c>
      <c r="C227" s="9">
        <v>100</v>
      </c>
      <c r="D227" s="7">
        <v>0.66500000000000004</v>
      </c>
      <c r="E227" s="7">
        <v>6.08</v>
      </c>
      <c r="F227" s="7">
        <v>1.8</v>
      </c>
      <c r="G227" s="7">
        <v>65</v>
      </c>
    </row>
    <row r="228" spans="1:7" ht="30" x14ac:dyDescent="0.25">
      <c r="A228" s="7" t="s">
        <v>167</v>
      </c>
      <c r="B228" s="16" t="s">
        <v>123</v>
      </c>
      <c r="C228" s="9" t="s">
        <v>119</v>
      </c>
      <c r="D228" s="7">
        <v>8.36</v>
      </c>
      <c r="E228" s="7">
        <v>6.33</v>
      </c>
      <c r="F228" s="7">
        <v>27.44</v>
      </c>
      <c r="G228" s="7">
        <v>200</v>
      </c>
    </row>
    <row r="229" spans="1:7" x14ac:dyDescent="0.25">
      <c r="A229" s="7" t="s">
        <v>59</v>
      </c>
      <c r="B229" s="18" t="s">
        <v>16</v>
      </c>
      <c r="C229" s="9">
        <v>200</v>
      </c>
      <c r="D229" s="7">
        <v>6.82</v>
      </c>
      <c r="E229" s="7">
        <v>7.75</v>
      </c>
      <c r="F229" s="7">
        <v>37.53</v>
      </c>
      <c r="G229" s="7">
        <v>273.33</v>
      </c>
    </row>
    <row r="230" spans="1:7" x14ac:dyDescent="0.25">
      <c r="A230" s="7" t="s">
        <v>71</v>
      </c>
      <c r="B230" s="7" t="s">
        <v>15</v>
      </c>
      <c r="C230" s="9">
        <v>100</v>
      </c>
      <c r="D230" s="7">
        <v>9.99</v>
      </c>
      <c r="E230" s="7">
        <v>13.4</v>
      </c>
      <c r="F230" s="7">
        <v>24.4</v>
      </c>
      <c r="G230" s="7">
        <v>204</v>
      </c>
    </row>
    <row r="231" spans="1:7" x14ac:dyDescent="0.25">
      <c r="A231" s="7"/>
      <c r="B231" s="7" t="s">
        <v>155</v>
      </c>
      <c r="C231" s="9">
        <v>70</v>
      </c>
      <c r="D231" s="7">
        <v>3.5</v>
      </c>
      <c r="E231" s="7">
        <v>0.7</v>
      </c>
      <c r="F231" s="7">
        <v>31.5</v>
      </c>
      <c r="G231" s="7">
        <v>154</v>
      </c>
    </row>
    <row r="232" spans="1:7" x14ac:dyDescent="0.25">
      <c r="A232" s="7" t="s">
        <v>50</v>
      </c>
      <c r="B232" s="7" t="s">
        <v>72</v>
      </c>
      <c r="C232" s="9">
        <v>200</v>
      </c>
      <c r="D232" s="7">
        <v>0</v>
      </c>
      <c r="E232" s="7">
        <v>0</v>
      </c>
      <c r="F232" s="7">
        <v>35.94</v>
      </c>
      <c r="G232" s="7">
        <v>118</v>
      </c>
    </row>
    <row r="233" spans="1:7" x14ac:dyDescent="0.25">
      <c r="A233" s="7"/>
      <c r="B233" s="12" t="s">
        <v>38</v>
      </c>
      <c r="C233" s="9"/>
      <c r="D233" s="12">
        <f>D232+D231+D230+D229+D228+D227+D230</f>
        <v>39.325000000000003</v>
      </c>
      <c r="E233" s="12">
        <f>E232+E231+E230+E229+E228+E227+E227</f>
        <v>40.339999999999996</v>
      </c>
      <c r="F233" s="12">
        <f>F231+F230+F229+F228+F227</f>
        <v>122.67</v>
      </c>
      <c r="G233" s="12">
        <f t="shared" ref="G233" si="42">G232+G231+G230+G229+G228+G227</f>
        <v>1014.3299999999999</v>
      </c>
    </row>
    <row r="234" spans="1:7" x14ac:dyDescent="0.25">
      <c r="A234" s="7"/>
      <c r="B234" s="17" t="s">
        <v>36</v>
      </c>
      <c r="C234" s="9"/>
      <c r="D234" s="12">
        <f>D233+D225+D221</f>
        <v>62.135000000000005</v>
      </c>
      <c r="E234" s="12">
        <f t="shared" ref="E234:G234" si="43">E233+E225+E221</f>
        <v>63.35</v>
      </c>
      <c r="F234" s="12">
        <f t="shared" si="43"/>
        <v>292.87</v>
      </c>
      <c r="G234" s="12">
        <f t="shared" si="43"/>
        <v>1935.37</v>
      </c>
    </row>
    <row r="235" spans="1:7" x14ac:dyDescent="0.25">
      <c r="A235" s="7"/>
      <c r="B235" s="7"/>
      <c r="C235" s="9"/>
      <c r="D235" s="7"/>
      <c r="E235" s="7"/>
      <c r="F235" s="7"/>
      <c r="G235" s="7"/>
    </row>
    <row r="236" spans="1:7" x14ac:dyDescent="0.25">
      <c r="A236" s="7"/>
      <c r="B236" s="8" t="s">
        <v>96</v>
      </c>
      <c r="C236" s="9"/>
      <c r="D236" s="7"/>
      <c r="E236" s="7"/>
      <c r="F236" s="7"/>
      <c r="G236" s="7"/>
    </row>
    <row r="237" spans="1:7" x14ac:dyDescent="0.25">
      <c r="A237" s="7" t="s">
        <v>106</v>
      </c>
      <c r="B237" s="7" t="s">
        <v>23</v>
      </c>
      <c r="C237" s="9">
        <v>100</v>
      </c>
      <c r="D237" s="7">
        <v>0.72</v>
      </c>
      <c r="E237" s="7">
        <v>5.7</v>
      </c>
      <c r="F237" s="7">
        <v>6.4</v>
      </c>
      <c r="G237" s="7">
        <v>90.82</v>
      </c>
    </row>
    <row r="238" spans="1:7" x14ac:dyDescent="0.25">
      <c r="A238" s="7" t="s">
        <v>178</v>
      </c>
      <c r="B238" s="7" t="s">
        <v>6</v>
      </c>
      <c r="C238" s="9">
        <v>200</v>
      </c>
      <c r="D238" s="7">
        <v>6.67</v>
      </c>
      <c r="E238" s="7">
        <v>10.4</v>
      </c>
      <c r="F238" s="7">
        <v>31.23</v>
      </c>
      <c r="G238" s="7">
        <v>216.33</v>
      </c>
    </row>
    <row r="239" spans="1:7" x14ac:dyDescent="0.25">
      <c r="A239" s="7" t="s">
        <v>175</v>
      </c>
      <c r="B239" s="16" t="s">
        <v>110</v>
      </c>
      <c r="C239" s="9">
        <v>100</v>
      </c>
      <c r="D239" s="7">
        <v>10.5</v>
      </c>
      <c r="E239" s="7">
        <v>7.11</v>
      </c>
      <c r="F239" s="7">
        <v>9.7799999999999994</v>
      </c>
      <c r="G239" s="7">
        <v>202</v>
      </c>
    </row>
    <row r="240" spans="1:7" x14ac:dyDescent="0.25">
      <c r="A240" s="11"/>
      <c r="B240" s="7" t="s">
        <v>8</v>
      </c>
      <c r="C240" s="9">
        <v>70</v>
      </c>
      <c r="D240" s="7">
        <v>5.32</v>
      </c>
      <c r="E240" s="7">
        <v>0.56000000000000005</v>
      </c>
      <c r="F240" s="7">
        <v>34.44</v>
      </c>
      <c r="G240" s="7">
        <v>165.66</v>
      </c>
    </row>
    <row r="241" spans="1:7" x14ac:dyDescent="0.25">
      <c r="A241" s="7" t="s">
        <v>42</v>
      </c>
      <c r="B241" s="7" t="s">
        <v>9</v>
      </c>
      <c r="C241" s="9" t="s">
        <v>161</v>
      </c>
      <c r="D241" s="7">
        <v>0.45</v>
      </c>
      <c r="E241" s="7">
        <v>0.05</v>
      </c>
      <c r="F241" s="7">
        <v>15.95</v>
      </c>
      <c r="G241" s="7">
        <v>62.3</v>
      </c>
    </row>
    <row r="242" spans="1:7" x14ac:dyDescent="0.25">
      <c r="A242" s="7"/>
      <c r="B242" s="12" t="s">
        <v>37</v>
      </c>
      <c r="C242" s="9"/>
      <c r="D242" s="12">
        <f>D241+D240+D239+D238+D237</f>
        <v>23.659999999999997</v>
      </c>
      <c r="E242" s="12">
        <f t="shared" ref="E242:G242" si="44">E241+E240+E239+E238+E237</f>
        <v>23.82</v>
      </c>
      <c r="F242" s="12">
        <f>F241+F240+F239+F238</f>
        <v>91.4</v>
      </c>
      <c r="G242" s="12">
        <f t="shared" si="44"/>
        <v>737.1099999999999</v>
      </c>
    </row>
    <row r="243" spans="1:7" x14ac:dyDescent="0.25">
      <c r="A243" s="7"/>
      <c r="B243" s="8" t="s">
        <v>140</v>
      </c>
      <c r="C243" s="9"/>
      <c r="D243" s="12"/>
      <c r="E243" s="12"/>
      <c r="F243" s="12"/>
      <c r="G243" s="12"/>
    </row>
    <row r="244" spans="1:7" s="14" customFormat="1" x14ac:dyDescent="0.25">
      <c r="A244" s="7" t="s">
        <v>111</v>
      </c>
      <c r="B244" s="7" t="s">
        <v>154</v>
      </c>
      <c r="C244" s="9">
        <v>200</v>
      </c>
      <c r="D244" s="7">
        <v>0</v>
      </c>
      <c r="E244" s="7">
        <v>0</v>
      </c>
      <c r="F244" s="7">
        <v>38</v>
      </c>
      <c r="G244" s="7">
        <v>76.8</v>
      </c>
    </row>
    <row r="245" spans="1:7" x14ac:dyDescent="0.25">
      <c r="A245" s="12"/>
      <c r="B245" s="7" t="s">
        <v>144</v>
      </c>
      <c r="C245" s="9">
        <v>50</v>
      </c>
      <c r="D245" s="7">
        <v>1.28</v>
      </c>
      <c r="E245" s="7">
        <v>1.1200000000000001</v>
      </c>
      <c r="F245" s="7">
        <v>26.4</v>
      </c>
      <c r="G245" s="7">
        <v>138.6</v>
      </c>
    </row>
    <row r="246" spans="1:7" x14ac:dyDescent="0.25">
      <c r="A246" s="7"/>
      <c r="B246" s="15" t="s">
        <v>143</v>
      </c>
      <c r="C246" s="9"/>
      <c r="D246" s="12">
        <f>D244+D245</f>
        <v>1.28</v>
      </c>
      <c r="E246" s="12">
        <f t="shared" ref="E246:G246" si="45">E244+E245</f>
        <v>1.1200000000000001</v>
      </c>
      <c r="F246" s="12">
        <f t="shared" si="45"/>
        <v>64.400000000000006</v>
      </c>
      <c r="G246" s="12">
        <f t="shared" si="45"/>
        <v>215.39999999999998</v>
      </c>
    </row>
    <row r="247" spans="1:7" x14ac:dyDescent="0.25">
      <c r="A247" s="7"/>
      <c r="B247" s="8" t="s">
        <v>98</v>
      </c>
      <c r="C247" s="9"/>
      <c r="D247" s="7"/>
      <c r="E247" s="7"/>
      <c r="F247" s="7"/>
      <c r="G247" s="7"/>
    </row>
    <row r="248" spans="1:7" x14ac:dyDescent="0.25">
      <c r="A248" s="7" t="s">
        <v>44</v>
      </c>
      <c r="B248" s="7" t="s">
        <v>45</v>
      </c>
      <c r="C248" s="9">
        <v>100</v>
      </c>
      <c r="D248" s="7">
        <v>1.55</v>
      </c>
      <c r="E248" s="7">
        <v>5.75</v>
      </c>
      <c r="F248" s="7">
        <v>9.4</v>
      </c>
      <c r="G248" s="7">
        <v>111</v>
      </c>
    </row>
    <row r="249" spans="1:7" ht="30" x14ac:dyDescent="0.25">
      <c r="A249" s="7" t="s">
        <v>75</v>
      </c>
      <c r="B249" s="16" t="s">
        <v>115</v>
      </c>
      <c r="C249" s="9" t="s">
        <v>119</v>
      </c>
      <c r="D249" s="7">
        <v>6.59</v>
      </c>
      <c r="E249" s="7">
        <v>7.62</v>
      </c>
      <c r="F249" s="7">
        <v>24.45</v>
      </c>
      <c r="G249" s="7">
        <v>232</v>
      </c>
    </row>
    <row r="250" spans="1:7" x14ac:dyDescent="0.25">
      <c r="A250" s="7" t="s">
        <v>99</v>
      </c>
      <c r="B250" s="1" t="s">
        <v>22</v>
      </c>
      <c r="C250" s="9">
        <v>250</v>
      </c>
      <c r="D250" s="7">
        <v>15.4</v>
      </c>
      <c r="E250" s="7">
        <v>23.1</v>
      </c>
      <c r="F250" s="7">
        <v>41.15</v>
      </c>
      <c r="G250" s="7">
        <v>425.69</v>
      </c>
    </row>
    <row r="251" spans="1:7" x14ac:dyDescent="0.25">
      <c r="A251" s="7"/>
      <c r="B251" s="7" t="s">
        <v>155</v>
      </c>
      <c r="C251" s="9">
        <v>70</v>
      </c>
      <c r="D251" s="7">
        <v>3.5</v>
      </c>
      <c r="E251" s="7">
        <v>0.7</v>
      </c>
      <c r="F251" s="7">
        <v>31.5</v>
      </c>
      <c r="G251" s="7">
        <v>154</v>
      </c>
    </row>
    <row r="252" spans="1:7" x14ac:dyDescent="0.25">
      <c r="A252" s="7" t="s">
        <v>60</v>
      </c>
      <c r="B252" s="7" t="s">
        <v>19</v>
      </c>
      <c r="C252" s="9">
        <v>200</v>
      </c>
      <c r="D252" s="7">
        <v>0.17</v>
      </c>
      <c r="E252" s="7">
        <v>0.17</v>
      </c>
      <c r="F252" s="7">
        <v>19.18</v>
      </c>
      <c r="G252" s="7">
        <v>76.8</v>
      </c>
    </row>
    <row r="253" spans="1:7" x14ac:dyDescent="0.25">
      <c r="A253" s="7"/>
      <c r="B253" s="12" t="s">
        <v>38</v>
      </c>
      <c r="C253" s="9"/>
      <c r="D253" s="12">
        <f>D252+D251+D250+D249+D248+D249+D248</f>
        <v>35.349999999999994</v>
      </c>
      <c r="E253" s="12">
        <f t="shared" ref="E253:G253" si="46">E252+E251+E250+E249+E248</f>
        <v>37.340000000000003</v>
      </c>
      <c r="F253" s="12">
        <f t="shared" si="46"/>
        <v>125.68</v>
      </c>
      <c r="G253" s="12">
        <f t="shared" si="46"/>
        <v>999.49</v>
      </c>
    </row>
    <row r="254" spans="1:7" x14ac:dyDescent="0.25">
      <c r="A254" s="7"/>
      <c r="B254" s="17" t="s">
        <v>36</v>
      </c>
      <c r="C254" s="9"/>
      <c r="D254" s="12">
        <f>D253+D246+D242</f>
        <v>60.289999999999992</v>
      </c>
      <c r="E254" s="12">
        <f t="shared" ref="E254:G254" si="47">E253+E246+E242</f>
        <v>62.28</v>
      </c>
      <c r="F254" s="12">
        <f t="shared" si="47"/>
        <v>281.48</v>
      </c>
      <c r="G254" s="12">
        <f t="shared" si="47"/>
        <v>1951.9999999999998</v>
      </c>
    </row>
    <row r="255" spans="1:7" x14ac:dyDescent="0.25">
      <c r="A255" s="7"/>
      <c r="B255" s="7"/>
      <c r="C255" s="9"/>
      <c r="D255" s="7"/>
      <c r="E255" s="7"/>
      <c r="F255" s="7"/>
      <c r="G255" s="7"/>
    </row>
    <row r="256" spans="1:7" x14ac:dyDescent="0.25">
      <c r="A256" s="7"/>
      <c r="B256" s="8" t="s">
        <v>100</v>
      </c>
      <c r="C256" s="9"/>
      <c r="D256" s="7"/>
      <c r="E256" s="7"/>
      <c r="F256" s="7"/>
      <c r="G256" s="7"/>
    </row>
    <row r="257" spans="1:7" x14ac:dyDescent="0.25">
      <c r="A257" s="7" t="s">
        <v>52</v>
      </c>
      <c r="B257" s="7" t="s">
        <v>116</v>
      </c>
      <c r="C257" s="9" t="s">
        <v>122</v>
      </c>
      <c r="D257" s="7">
        <v>12.71</v>
      </c>
      <c r="E257" s="7">
        <v>8.69</v>
      </c>
      <c r="F257" s="7">
        <v>11.64</v>
      </c>
      <c r="G257" s="7">
        <v>172.7</v>
      </c>
    </row>
    <row r="258" spans="1:7" x14ac:dyDescent="0.25">
      <c r="A258" s="7" t="s">
        <v>102</v>
      </c>
      <c r="B258" s="7" t="s">
        <v>101</v>
      </c>
      <c r="C258" s="9" t="s">
        <v>147</v>
      </c>
      <c r="D258" s="7">
        <v>9.15</v>
      </c>
      <c r="E258" s="7">
        <v>13.31</v>
      </c>
      <c r="F258" s="7">
        <v>29.2</v>
      </c>
      <c r="G258" s="7">
        <v>265.89</v>
      </c>
    </row>
    <row r="259" spans="1:7" x14ac:dyDescent="0.25">
      <c r="A259" s="7" t="s">
        <v>30</v>
      </c>
      <c r="B259" s="7" t="s">
        <v>28</v>
      </c>
      <c r="C259" s="9" t="s">
        <v>148</v>
      </c>
      <c r="D259" s="7">
        <v>2.1000000000000001E-2</v>
      </c>
      <c r="E259" s="7">
        <v>5.0000000000000001E-3</v>
      </c>
      <c r="F259" s="7">
        <v>14.975</v>
      </c>
      <c r="G259" s="7">
        <v>60</v>
      </c>
    </row>
    <row r="260" spans="1:7" x14ac:dyDescent="0.25">
      <c r="A260" s="11"/>
      <c r="B260" s="7" t="s">
        <v>8</v>
      </c>
      <c r="C260" s="9">
        <v>70</v>
      </c>
      <c r="D260" s="7">
        <v>5.32</v>
      </c>
      <c r="E260" s="7">
        <v>0.56000000000000005</v>
      </c>
      <c r="F260" s="7">
        <v>34.44</v>
      </c>
      <c r="G260" s="7">
        <v>165.66</v>
      </c>
    </row>
    <row r="261" spans="1:7" x14ac:dyDescent="0.25">
      <c r="A261" s="7"/>
      <c r="B261" s="12" t="s">
        <v>37</v>
      </c>
      <c r="C261" s="9"/>
      <c r="D261" s="12">
        <f>D260+D259+D258+D257</f>
        <v>27.201000000000001</v>
      </c>
      <c r="E261" s="12">
        <f t="shared" ref="E261:G261" si="48">E260+E259+E258+E257</f>
        <v>22.564999999999998</v>
      </c>
      <c r="F261" s="12">
        <f t="shared" si="48"/>
        <v>90.254999999999995</v>
      </c>
      <c r="G261" s="12">
        <f t="shared" si="48"/>
        <v>664.25</v>
      </c>
    </row>
    <row r="262" spans="1:7" x14ac:dyDescent="0.25">
      <c r="A262" s="7"/>
      <c r="B262" s="8" t="s">
        <v>141</v>
      </c>
      <c r="C262" s="9"/>
      <c r="D262" s="12"/>
      <c r="E262" s="12"/>
      <c r="F262" s="12"/>
      <c r="G262" s="12"/>
    </row>
    <row r="263" spans="1:7" s="14" customFormat="1" x14ac:dyDescent="0.25">
      <c r="A263" s="20" t="s">
        <v>31</v>
      </c>
      <c r="B263" s="20" t="s">
        <v>127</v>
      </c>
      <c r="C263" s="21">
        <v>200</v>
      </c>
      <c r="D263" s="20">
        <v>0.52</v>
      </c>
      <c r="E263" s="20">
        <v>0.34</v>
      </c>
      <c r="F263" s="20">
        <v>14.7</v>
      </c>
      <c r="G263" s="20">
        <v>104</v>
      </c>
    </row>
    <row r="264" spans="1:7" s="14" customFormat="1" x14ac:dyDescent="0.25">
      <c r="A264" s="7" t="s">
        <v>111</v>
      </c>
      <c r="B264" s="7" t="s">
        <v>154</v>
      </c>
      <c r="C264" s="9">
        <v>200</v>
      </c>
      <c r="D264" s="7">
        <v>0</v>
      </c>
      <c r="E264" s="7">
        <v>0</v>
      </c>
      <c r="F264" s="7">
        <v>38</v>
      </c>
      <c r="G264" s="7">
        <v>76.8</v>
      </c>
    </row>
    <row r="265" spans="1:7" x14ac:dyDescent="0.25">
      <c r="A265" s="7"/>
      <c r="B265" s="15" t="s">
        <v>143</v>
      </c>
      <c r="C265" s="9"/>
      <c r="D265" s="12">
        <f>D263+D264</f>
        <v>0.52</v>
      </c>
      <c r="E265" s="12">
        <f t="shared" ref="E265" si="49">E263+E264</f>
        <v>0.34</v>
      </c>
      <c r="F265" s="12">
        <f t="shared" ref="F265" si="50">F263+F264</f>
        <v>52.7</v>
      </c>
      <c r="G265" s="12">
        <f t="shared" ref="G265" si="51">G263+G264</f>
        <v>180.8</v>
      </c>
    </row>
    <row r="266" spans="1:7" x14ac:dyDescent="0.25">
      <c r="A266" s="7"/>
      <c r="B266" s="8" t="s">
        <v>103</v>
      </c>
      <c r="C266" s="9"/>
      <c r="D266" s="7"/>
      <c r="E266" s="7"/>
      <c r="F266" s="7"/>
      <c r="G266" s="7"/>
    </row>
    <row r="267" spans="1:7" x14ac:dyDescent="0.25">
      <c r="A267" s="7" t="s">
        <v>57</v>
      </c>
      <c r="B267" s="18" t="s">
        <v>150</v>
      </c>
      <c r="C267" s="9">
        <v>30</v>
      </c>
      <c r="D267" s="7">
        <v>7.8</v>
      </c>
      <c r="E267" s="7">
        <v>7.94</v>
      </c>
      <c r="F267" s="7">
        <v>1.05</v>
      </c>
      <c r="G267" s="7">
        <v>109.5</v>
      </c>
    </row>
    <row r="268" spans="1:7" ht="30" x14ac:dyDescent="0.25">
      <c r="A268" s="7" t="s">
        <v>70</v>
      </c>
      <c r="B268" s="16" t="s">
        <v>69</v>
      </c>
      <c r="C268" s="9" t="s">
        <v>119</v>
      </c>
      <c r="D268" s="7">
        <v>7.5</v>
      </c>
      <c r="E268" s="7">
        <v>8.5</v>
      </c>
      <c r="F268" s="7">
        <v>18.2</v>
      </c>
      <c r="G268" s="7">
        <v>155.69999999999999</v>
      </c>
    </row>
    <row r="269" spans="1:7" x14ac:dyDescent="0.25">
      <c r="A269" s="7" t="s">
        <v>171</v>
      </c>
      <c r="B269" s="7" t="s">
        <v>157</v>
      </c>
      <c r="C269" s="9">
        <v>200</v>
      </c>
      <c r="D269" s="7">
        <v>7.6</v>
      </c>
      <c r="E269" s="7">
        <v>9.94</v>
      </c>
      <c r="F269" s="7">
        <v>45.77</v>
      </c>
      <c r="G269" s="7">
        <v>272</v>
      </c>
    </row>
    <row r="270" spans="1:7" x14ac:dyDescent="0.25">
      <c r="A270" s="7" t="s">
        <v>104</v>
      </c>
      <c r="B270" s="7" t="s">
        <v>21</v>
      </c>
      <c r="C270" s="9" t="s">
        <v>159</v>
      </c>
      <c r="D270" s="7">
        <v>14.62</v>
      </c>
      <c r="E270" s="7">
        <v>17.25</v>
      </c>
      <c r="F270" s="7">
        <v>11.97</v>
      </c>
      <c r="G270" s="7">
        <v>234</v>
      </c>
    </row>
    <row r="271" spans="1:7" x14ac:dyDescent="0.25">
      <c r="A271" s="7"/>
      <c r="B271" s="7" t="s">
        <v>155</v>
      </c>
      <c r="C271" s="9">
        <v>70</v>
      </c>
      <c r="D271" s="7">
        <v>3.5</v>
      </c>
      <c r="E271" s="7">
        <v>0.7</v>
      </c>
      <c r="F271" s="7">
        <v>31.5</v>
      </c>
      <c r="G271" s="7">
        <v>154</v>
      </c>
    </row>
    <row r="272" spans="1:7" x14ac:dyDescent="0.25">
      <c r="A272" s="7" t="s">
        <v>35</v>
      </c>
      <c r="B272" s="7" t="s">
        <v>18</v>
      </c>
      <c r="C272" s="9">
        <v>200</v>
      </c>
      <c r="D272" s="7">
        <v>0.54</v>
      </c>
      <c r="E272" s="7">
        <v>0</v>
      </c>
      <c r="F272" s="7">
        <v>17.579999999999998</v>
      </c>
      <c r="G272" s="7">
        <v>70.53</v>
      </c>
    </row>
    <row r="273" spans="1:7" x14ac:dyDescent="0.25">
      <c r="A273" s="7"/>
      <c r="B273" s="12" t="s">
        <v>38</v>
      </c>
      <c r="C273" s="9"/>
      <c r="D273" s="12">
        <f>D272+D270+D269+D268+D267</f>
        <v>38.059999999999995</v>
      </c>
      <c r="E273" s="12">
        <f t="shared" ref="E273:G273" si="52">E272+E271+E270+E269+E268+E267</f>
        <v>44.33</v>
      </c>
      <c r="F273" s="12">
        <f t="shared" si="52"/>
        <v>126.07</v>
      </c>
      <c r="G273" s="12">
        <f t="shared" si="52"/>
        <v>995.73</v>
      </c>
    </row>
    <row r="274" spans="1:7" x14ac:dyDescent="0.25">
      <c r="A274" s="7"/>
      <c r="B274" s="17" t="s">
        <v>36</v>
      </c>
      <c r="C274" s="9"/>
      <c r="D274" s="12">
        <f>D273+D265+D261</f>
        <v>65.781000000000006</v>
      </c>
      <c r="E274" s="12">
        <f t="shared" ref="E274:G274" si="53">E273+E265+E261</f>
        <v>67.234999999999999</v>
      </c>
      <c r="F274" s="12">
        <f t="shared" si="53"/>
        <v>269.02499999999998</v>
      </c>
      <c r="G274" s="12">
        <f t="shared" si="53"/>
        <v>1840.78</v>
      </c>
    </row>
    <row r="275" spans="1:7" x14ac:dyDescent="0.25">
      <c r="A275" s="7"/>
      <c r="B275" s="7"/>
      <c r="C275" s="9"/>
      <c r="D275" s="7"/>
      <c r="E275" s="7"/>
      <c r="F275" s="7"/>
      <c r="G275" s="7"/>
    </row>
    <row r="276" spans="1:7" x14ac:dyDescent="0.25">
      <c r="A276" s="7"/>
      <c r="B276" s="8" t="s">
        <v>105</v>
      </c>
      <c r="C276" s="9"/>
      <c r="D276" s="7"/>
      <c r="E276" s="7"/>
      <c r="F276" s="7"/>
      <c r="G276" s="7"/>
    </row>
    <row r="277" spans="1:7" x14ac:dyDescent="0.25">
      <c r="A277" s="7" t="s">
        <v>112</v>
      </c>
      <c r="B277" s="7" t="s">
        <v>109</v>
      </c>
      <c r="C277" s="9">
        <v>40</v>
      </c>
      <c r="D277" s="7">
        <v>6.6</v>
      </c>
      <c r="E277" s="7">
        <v>6.1</v>
      </c>
      <c r="F277" s="7">
        <v>0.3</v>
      </c>
      <c r="G277" s="7">
        <v>80</v>
      </c>
    </row>
    <row r="278" spans="1:7" ht="30" x14ac:dyDescent="0.25">
      <c r="A278" s="7" t="s">
        <v>172</v>
      </c>
      <c r="B278" s="16" t="s">
        <v>27</v>
      </c>
      <c r="C278" s="9" t="s">
        <v>147</v>
      </c>
      <c r="D278" s="7">
        <v>10.6</v>
      </c>
      <c r="E278" s="7">
        <v>16.61</v>
      </c>
      <c r="F278" s="7">
        <v>25.22</v>
      </c>
      <c r="G278" s="7">
        <v>278.45999999999998</v>
      </c>
    </row>
    <row r="279" spans="1:7" x14ac:dyDescent="0.25">
      <c r="A279" s="7" t="s">
        <v>55</v>
      </c>
      <c r="B279" s="7" t="s">
        <v>10</v>
      </c>
      <c r="C279" s="9">
        <v>200</v>
      </c>
      <c r="D279" s="7">
        <v>3.97</v>
      </c>
      <c r="E279" s="7">
        <v>2.1</v>
      </c>
      <c r="F279" s="7">
        <v>25.167999999999999</v>
      </c>
      <c r="G279" s="7">
        <v>145</v>
      </c>
    </row>
    <row r="280" spans="1:7" x14ac:dyDescent="0.25">
      <c r="A280" s="11"/>
      <c r="B280" s="7" t="s">
        <v>8</v>
      </c>
      <c r="C280" s="9">
        <v>70</v>
      </c>
      <c r="D280" s="7">
        <v>5.32</v>
      </c>
      <c r="E280" s="7">
        <v>0.56000000000000005</v>
      </c>
      <c r="F280" s="7">
        <v>34.44</v>
      </c>
      <c r="G280" s="7">
        <v>165.66</v>
      </c>
    </row>
    <row r="281" spans="1:7" s="14" customFormat="1" x14ac:dyDescent="0.25">
      <c r="A281" s="20" t="s">
        <v>31</v>
      </c>
      <c r="B281" s="20" t="s">
        <v>127</v>
      </c>
      <c r="C281" s="21">
        <v>200</v>
      </c>
      <c r="D281" s="20">
        <v>0.52</v>
      </c>
      <c r="E281" s="20">
        <v>0.34</v>
      </c>
      <c r="F281" s="20">
        <v>14.7</v>
      </c>
      <c r="G281" s="20">
        <v>104</v>
      </c>
    </row>
    <row r="282" spans="1:7" x14ac:dyDescent="0.25">
      <c r="A282" s="7"/>
      <c r="B282" s="12" t="s">
        <v>37</v>
      </c>
      <c r="C282" s="9"/>
      <c r="D282" s="12">
        <f>D280+D279+D278+D277+D281</f>
        <v>27.01</v>
      </c>
      <c r="E282" s="12">
        <f t="shared" ref="E282:G282" si="54">E280+E279+E278+E277+E281</f>
        <v>25.709999999999997</v>
      </c>
      <c r="F282" s="12">
        <f>F280+F279+F278+F277</f>
        <v>85.128</v>
      </c>
      <c r="G282" s="12">
        <f t="shared" si="54"/>
        <v>773.11999999999989</v>
      </c>
    </row>
    <row r="283" spans="1:7" x14ac:dyDescent="0.25">
      <c r="A283" s="7"/>
      <c r="B283" s="8" t="s">
        <v>142</v>
      </c>
      <c r="C283" s="9"/>
      <c r="D283" s="12"/>
      <c r="E283" s="12"/>
      <c r="F283" s="12"/>
      <c r="G283" s="12"/>
    </row>
    <row r="284" spans="1:7" s="14" customFormat="1" x14ac:dyDescent="0.25">
      <c r="A284" s="7" t="s">
        <v>111</v>
      </c>
      <c r="B284" s="7" t="s">
        <v>154</v>
      </c>
      <c r="C284" s="9">
        <v>200</v>
      </c>
      <c r="D284" s="7">
        <v>0</v>
      </c>
      <c r="E284" s="7">
        <v>0</v>
      </c>
      <c r="F284" s="7">
        <v>38</v>
      </c>
      <c r="G284" s="7">
        <v>76.8</v>
      </c>
    </row>
    <row r="285" spans="1:7" x14ac:dyDescent="0.25">
      <c r="A285" s="7"/>
      <c r="B285" s="7" t="s">
        <v>144</v>
      </c>
      <c r="C285" s="9">
        <v>50</v>
      </c>
      <c r="D285" s="7">
        <v>1.28</v>
      </c>
      <c r="E285" s="7">
        <v>1.1200000000000001</v>
      </c>
      <c r="F285" s="7">
        <v>26.4</v>
      </c>
      <c r="G285" s="7">
        <v>138.6</v>
      </c>
    </row>
    <row r="286" spans="1:7" x14ac:dyDescent="0.25">
      <c r="A286" s="7"/>
      <c r="B286" s="15" t="s">
        <v>143</v>
      </c>
      <c r="C286" s="9"/>
      <c r="D286" s="12">
        <f>D284+D285</f>
        <v>1.28</v>
      </c>
      <c r="E286" s="12">
        <f t="shared" ref="E286" si="55">E284+E285</f>
        <v>1.1200000000000001</v>
      </c>
      <c r="F286" s="12">
        <f t="shared" ref="F286" si="56">F284+F285</f>
        <v>64.400000000000006</v>
      </c>
      <c r="G286" s="12">
        <f t="shared" ref="G286" si="57">G284+G285</f>
        <v>215.39999999999998</v>
      </c>
    </row>
    <row r="287" spans="1:7" x14ac:dyDescent="0.25">
      <c r="A287" s="7"/>
      <c r="B287" s="8" t="s">
        <v>117</v>
      </c>
      <c r="C287" s="9"/>
      <c r="D287" s="7"/>
      <c r="E287" s="7"/>
      <c r="F287" s="7"/>
      <c r="G287" s="7"/>
    </row>
    <row r="288" spans="1:7" x14ac:dyDescent="0.25">
      <c r="A288" s="7" t="s">
        <v>162</v>
      </c>
      <c r="B288" s="7" t="s">
        <v>153</v>
      </c>
      <c r="C288" s="9">
        <v>100</v>
      </c>
      <c r="D288" s="7">
        <v>1.1200000000000001</v>
      </c>
      <c r="E288" s="7">
        <v>5.25</v>
      </c>
      <c r="F288" s="7">
        <v>5.25</v>
      </c>
      <c r="G288" s="7">
        <v>71</v>
      </c>
    </row>
    <row r="289" spans="1:7" ht="30" x14ac:dyDescent="0.25">
      <c r="A289" s="7" t="s">
        <v>81</v>
      </c>
      <c r="B289" s="16" t="s">
        <v>82</v>
      </c>
      <c r="C289" s="9" t="s">
        <v>118</v>
      </c>
      <c r="D289" s="7">
        <v>6.49</v>
      </c>
      <c r="E289" s="7">
        <v>6.24</v>
      </c>
      <c r="F289" s="7">
        <v>15.87</v>
      </c>
      <c r="G289" s="7">
        <v>153.6</v>
      </c>
    </row>
    <row r="290" spans="1:7" x14ac:dyDescent="0.25">
      <c r="A290" s="7" t="s">
        <v>40</v>
      </c>
      <c r="B290" s="7" t="s">
        <v>5</v>
      </c>
      <c r="C290" s="9">
        <v>200</v>
      </c>
      <c r="D290" s="7">
        <v>4.1100000000000003</v>
      </c>
      <c r="E290" s="7">
        <v>6.2</v>
      </c>
      <c r="F290" s="7">
        <v>29.37</v>
      </c>
      <c r="G290" s="7">
        <v>194.66</v>
      </c>
    </row>
    <row r="291" spans="1:7" x14ac:dyDescent="0.25">
      <c r="A291" s="7" t="s">
        <v>77</v>
      </c>
      <c r="B291" s="7" t="s">
        <v>158</v>
      </c>
      <c r="C291" s="9" t="s">
        <v>121</v>
      </c>
      <c r="D291" s="7">
        <v>9.27</v>
      </c>
      <c r="E291" s="7">
        <v>7.29</v>
      </c>
      <c r="F291" s="7">
        <v>19.88</v>
      </c>
      <c r="G291" s="7">
        <v>198</v>
      </c>
    </row>
    <row r="292" spans="1:7" x14ac:dyDescent="0.25">
      <c r="A292" s="7"/>
      <c r="B292" s="7" t="s">
        <v>155</v>
      </c>
      <c r="C292" s="9">
        <v>70</v>
      </c>
      <c r="D292" s="7">
        <v>3.5</v>
      </c>
      <c r="E292" s="7">
        <v>0.7</v>
      </c>
      <c r="F292" s="7">
        <v>31.5</v>
      </c>
      <c r="G292" s="7">
        <v>154</v>
      </c>
    </row>
    <row r="293" spans="1:7" x14ac:dyDescent="0.25">
      <c r="A293" s="7" t="s">
        <v>50</v>
      </c>
      <c r="B293" s="7" t="s">
        <v>72</v>
      </c>
      <c r="C293" s="9">
        <v>200</v>
      </c>
      <c r="D293" s="7">
        <v>0</v>
      </c>
      <c r="E293" s="7">
        <v>0</v>
      </c>
      <c r="F293" s="7">
        <v>35.94</v>
      </c>
      <c r="G293" s="7">
        <v>118</v>
      </c>
    </row>
    <row r="294" spans="1:7" x14ac:dyDescent="0.25">
      <c r="A294" s="7"/>
      <c r="B294" s="12" t="s">
        <v>38</v>
      </c>
      <c r="C294" s="9"/>
      <c r="D294" s="12">
        <f>D293+D292+D291+D290+D289+D288+D291</f>
        <v>33.76</v>
      </c>
      <c r="E294" s="12">
        <f>E293+E292+E291+E290+E289+E288+E291+5</f>
        <v>37.97</v>
      </c>
      <c r="F294" s="12">
        <f>F293+F292+F291+F290+F289</f>
        <v>132.56</v>
      </c>
      <c r="G294" s="12">
        <f t="shared" ref="G294" si="58">G293+G292+G291+G290+G289+G288</f>
        <v>889.26</v>
      </c>
    </row>
    <row r="295" spans="1:7" x14ac:dyDescent="0.25">
      <c r="A295" s="7"/>
      <c r="B295" s="17" t="s">
        <v>36</v>
      </c>
      <c r="C295" s="9"/>
      <c r="D295" s="12">
        <f>D294+D286+D282</f>
        <v>62.05</v>
      </c>
      <c r="E295" s="12">
        <f>E294+E286+E282</f>
        <v>64.8</v>
      </c>
      <c r="F295" s="12">
        <f t="shared" ref="F295:G295" si="59">F294+F286+F282</f>
        <v>282.08800000000002</v>
      </c>
      <c r="G295" s="12">
        <f t="shared" si="59"/>
        <v>1877.7799999999997</v>
      </c>
    </row>
    <row r="296" spans="1:7" x14ac:dyDescent="0.25">
      <c r="A296" s="7"/>
      <c r="B296" s="7"/>
      <c r="C296" s="9"/>
      <c r="D296" s="7"/>
      <c r="E296" s="7"/>
      <c r="F296" s="7"/>
      <c r="G296" s="7"/>
    </row>
    <row r="297" spans="1:7" s="14" customFormat="1" ht="14.25" x14ac:dyDescent="0.2">
      <c r="A297" s="12"/>
      <c r="B297" s="12" t="s">
        <v>107</v>
      </c>
      <c r="C297" s="13"/>
      <c r="D297" s="12">
        <f>D295+D274+D254+D234+D214+D193+D174+D153+D133+D112+D91+D71+D51+D30</f>
        <v>865.745</v>
      </c>
      <c r="E297" s="12">
        <f t="shared" ref="E297:G297" si="60">E295+E274+E254+E234+E214+E193+E174+E153+E133+E112+E91+E71+E51+E30</f>
        <v>880.85500000000002</v>
      </c>
      <c r="F297" s="12">
        <f t="shared" si="60"/>
        <v>3887.6870000000004</v>
      </c>
      <c r="G297" s="12">
        <f t="shared" si="60"/>
        <v>26676.749999999996</v>
      </c>
    </row>
    <row r="298" spans="1:7" x14ac:dyDescent="0.25">
      <c r="A298" s="7"/>
      <c r="B298" s="7" t="s">
        <v>108</v>
      </c>
      <c r="C298" s="9"/>
      <c r="D298" s="7">
        <f>D297/14</f>
        <v>61.838928571428575</v>
      </c>
      <c r="E298" s="7">
        <f t="shared" ref="E298:G298" si="61">E297/14</f>
        <v>62.918214285714285</v>
      </c>
      <c r="F298" s="7">
        <f t="shared" si="61"/>
        <v>277.6919285714286</v>
      </c>
      <c r="G298" s="7">
        <f t="shared" si="61"/>
        <v>1905.4821428571427</v>
      </c>
    </row>
  </sheetData>
  <mergeCells count="8">
    <mergeCell ref="A6:G6"/>
    <mergeCell ref="A7:G7"/>
    <mergeCell ref="C11:C12"/>
    <mergeCell ref="G11:G12"/>
    <mergeCell ref="A11:A12"/>
    <mergeCell ref="B11:B12"/>
    <mergeCell ref="D11:F11"/>
    <mergeCell ref="A8:G8"/>
  </mergeCells>
  <pageMargins left="0.7" right="0.7" top="0.75" bottom="0.75" header="0.3" footer="0.3"/>
  <pageSetup paperSize="9" scale="96" fitToHeight="0" orientation="landscape" horizontalDpi="0" verticalDpi="0" r:id="rId1"/>
  <ignoredErrors>
    <ignoredError sqref="F79 F132 F173 E213 F221 F233 F242 F282 F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Примерные оздоровительные</vt:lpstr>
      <vt:lpstr>Примерное трудовые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2021-06-22T10:39:20Z</dcterms:modified>
</cp:coreProperties>
</file>